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4560" windowHeight="15620" tabRatio="500"/>
  </bookViews>
  <sheets>
    <sheet name="Fig 1AB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89" i="1" l="1"/>
  <c r="Y165" i="1"/>
  <c r="Y166" i="1"/>
  <c r="Y175" i="1"/>
  <c r="U89" i="1"/>
  <c r="U165" i="1"/>
  <c r="U166" i="1"/>
  <c r="U175" i="1"/>
  <c r="V89" i="1"/>
  <c r="V165" i="1"/>
  <c r="V169" i="1"/>
  <c r="V172" i="1"/>
  <c r="W89" i="1"/>
  <c r="W165" i="1"/>
  <c r="W169" i="1"/>
  <c r="W172" i="1"/>
  <c r="X89" i="1"/>
  <c r="X165" i="1"/>
  <c r="X169" i="1"/>
  <c r="X172" i="1"/>
  <c r="Y169" i="1"/>
  <c r="Y172" i="1"/>
  <c r="Z89" i="1"/>
  <c r="Z165" i="1"/>
  <c r="Z169" i="1"/>
  <c r="Z172" i="1"/>
  <c r="AA165" i="1"/>
  <c r="AA169" i="1"/>
  <c r="AA172" i="1"/>
  <c r="AB165" i="1"/>
  <c r="AB169" i="1"/>
  <c r="AB172" i="1"/>
  <c r="AC165" i="1"/>
  <c r="AC169" i="1"/>
  <c r="AC172" i="1"/>
  <c r="AD165" i="1"/>
  <c r="AD169" i="1"/>
  <c r="AD172" i="1"/>
  <c r="AE165" i="1"/>
  <c r="AE169" i="1"/>
  <c r="AE172" i="1"/>
  <c r="AF165" i="1"/>
  <c r="AF169" i="1"/>
  <c r="AF172" i="1"/>
  <c r="V166" i="1"/>
  <c r="V170" i="1"/>
  <c r="V173" i="1"/>
  <c r="W166" i="1"/>
  <c r="W170" i="1"/>
  <c r="W173" i="1"/>
  <c r="X166" i="1"/>
  <c r="X170" i="1"/>
  <c r="X173" i="1"/>
  <c r="Y170" i="1"/>
  <c r="Y173" i="1"/>
  <c r="Z166" i="1"/>
  <c r="Z170" i="1"/>
  <c r="Z173" i="1"/>
  <c r="AA166" i="1"/>
  <c r="AA170" i="1"/>
  <c r="AA173" i="1"/>
  <c r="AB166" i="1"/>
  <c r="AB170" i="1"/>
  <c r="AB173" i="1"/>
  <c r="AC166" i="1"/>
  <c r="AC170" i="1"/>
  <c r="AC173" i="1"/>
  <c r="AD166" i="1"/>
  <c r="AD170" i="1"/>
  <c r="AD173" i="1"/>
  <c r="AE166" i="1"/>
  <c r="AE170" i="1"/>
  <c r="AE173" i="1"/>
  <c r="AF166" i="1"/>
  <c r="AF170" i="1"/>
  <c r="AF173" i="1"/>
  <c r="T89" i="1"/>
  <c r="T165" i="1"/>
  <c r="T166" i="1"/>
  <c r="T170" i="1"/>
  <c r="T173" i="1"/>
  <c r="T169" i="1"/>
  <c r="T172" i="1"/>
  <c r="U170" i="1"/>
  <c r="U173" i="1"/>
  <c r="U169" i="1"/>
  <c r="U172" i="1"/>
  <c r="V168" i="1"/>
  <c r="W168" i="1"/>
  <c r="X168" i="1"/>
  <c r="Y168" i="1"/>
  <c r="Z168" i="1"/>
  <c r="AA168" i="1"/>
  <c r="AB168" i="1"/>
  <c r="AC168" i="1"/>
  <c r="AD168" i="1"/>
  <c r="AE168" i="1"/>
  <c r="AF168" i="1"/>
  <c r="T168" i="1"/>
  <c r="V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W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X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Y2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Z2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AD2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E2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F2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U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8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2" i="1"/>
  <c r="S131" i="1"/>
  <c r="S25" i="1"/>
  <c r="S162" i="1"/>
  <c r="S26" i="1"/>
  <c r="S27" i="1"/>
  <c r="S132" i="1"/>
  <c r="S120" i="1"/>
  <c r="S89" i="1"/>
  <c r="S90" i="1"/>
  <c r="S111" i="1"/>
  <c r="S160" i="1"/>
  <c r="S28" i="1"/>
  <c r="S87" i="1"/>
  <c r="S85" i="1"/>
  <c r="S159" i="1"/>
  <c r="S158" i="1"/>
  <c r="S86" i="1"/>
  <c r="S155" i="1"/>
  <c r="S29" i="1"/>
  <c r="S84" i="1"/>
  <c r="S156" i="1"/>
  <c r="S88" i="1"/>
  <c r="S9" i="1"/>
  <c r="S93" i="1"/>
  <c r="S94" i="1"/>
  <c r="S95" i="1"/>
  <c r="S51" i="1"/>
  <c r="S54" i="1"/>
  <c r="S35" i="1"/>
  <c r="S150" i="1"/>
  <c r="S161" i="1"/>
  <c r="S157" i="1"/>
  <c r="S112" i="1"/>
  <c r="S13" i="1"/>
  <c r="S78" i="1"/>
  <c r="S91" i="1"/>
  <c r="S143" i="1"/>
  <c r="S79" i="1"/>
  <c r="S135" i="1"/>
  <c r="S96" i="1"/>
  <c r="S14" i="1"/>
  <c r="S144" i="1"/>
  <c r="S133" i="1"/>
  <c r="S15" i="1"/>
  <c r="S80" i="1"/>
  <c r="S77" i="1"/>
  <c r="S81" i="1"/>
  <c r="S124" i="1"/>
  <c r="S125" i="1"/>
  <c r="S108" i="1"/>
  <c r="S55" i="1"/>
  <c r="S134" i="1"/>
  <c r="S145" i="1"/>
  <c r="S16" i="1"/>
  <c r="S119" i="1"/>
  <c r="S97" i="1"/>
  <c r="S126" i="1"/>
  <c r="S109" i="1"/>
  <c r="S36" i="1"/>
  <c r="S136" i="1"/>
  <c r="S153" i="1"/>
  <c r="S98" i="1"/>
  <c r="S17" i="1"/>
  <c r="S56" i="1"/>
  <c r="S99" i="1"/>
  <c r="S37" i="1"/>
  <c r="S142" i="1"/>
  <c r="S100" i="1"/>
  <c r="S6" i="1"/>
  <c r="S163" i="1"/>
  <c r="S154" i="1"/>
  <c r="S101" i="1"/>
  <c r="S102" i="1"/>
  <c r="S57" i="1"/>
  <c r="S7" i="1"/>
  <c r="S82" i="1"/>
  <c r="S103" i="1"/>
  <c r="S127" i="1"/>
  <c r="S151" i="1"/>
  <c r="S137" i="1"/>
  <c r="S115" i="1"/>
  <c r="S128" i="1"/>
  <c r="S104" i="1"/>
  <c r="S152" i="1"/>
  <c r="S18" i="1"/>
  <c r="S121" i="1"/>
  <c r="S138" i="1"/>
  <c r="S148" i="1"/>
  <c r="S92" i="1"/>
  <c r="S58" i="1"/>
  <c r="S59" i="1"/>
  <c r="S2" i="1"/>
  <c r="S38" i="1"/>
  <c r="S39" i="1"/>
  <c r="S105" i="1"/>
  <c r="S3" i="1"/>
  <c r="S19" i="1"/>
  <c r="S118" i="1"/>
  <c r="S60" i="1"/>
  <c r="S149" i="1"/>
  <c r="S129" i="1"/>
  <c r="S106" i="1"/>
  <c r="S130" i="1"/>
  <c r="S40" i="1"/>
  <c r="S107" i="1"/>
  <c r="S52" i="1"/>
  <c r="S20" i="1"/>
  <c r="S66" i="1"/>
  <c r="S113" i="1"/>
  <c r="S41" i="1"/>
  <c r="S110" i="1"/>
  <c r="S61" i="1"/>
  <c r="S114" i="1"/>
  <c r="S42" i="1"/>
  <c r="S10" i="1"/>
  <c r="S21" i="1"/>
  <c r="S43" i="1"/>
  <c r="S122" i="1"/>
  <c r="S33" i="1"/>
  <c r="S44" i="1"/>
  <c r="S53" i="1"/>
  <c r="S45" i="1"/>
  <c r="S62" i="1"/>
  <c r="S63" i="1"/>
  <c r="S4" i="1"/>
  <c r="S46" i="1"/>
  <c r="S116" i="1"/>
  <c r="S47" i="1"/>
  <c r="S67" i="1"/>
  <c r="S146" i="1"/>
  <c r="S22" i="1"/>
  <c r="S11" i="1"/>
  <c r="S68" i="1"/>
  <c r="S69" i="1"/>
  <c r="S123" i="1"/>
  <c r="S5" i="1"/>
  <c r="S23" i="1"/>
  <c r="S70" i="1"/>
  <c r="S117" i="1"/>
  <c r="S34" i="1"/>
  <c r="S71" i="1"/>
  <c r="S48" i="1"/>
  <c r="S49" i="1"/>
  <c r="S64" i="1"/>
  <c r="S65" i="1"/>
  <c r="S12" i="1"/>
  <c r="S24" i="1"/>
  <c r="S72" i="1"/>
  <c r="S50" i="1"/>
  <c r="S30" i="1"/>
  <c r="S73" i="1"/>
  <c r="S74" i="1"/>
  <c r="S139" i="1"/>
  <c r="S75" i="1"/>
  <c r="S31" i="1"/>
  <c r="S147" i="1"/>
  <c r="S76" i="1"/>
  <c r="S140" i="1"/>
  <c r="S32" i="1"/>
  <c r="S141" i="1"/>
  <c r="S8" i="1"/>
  <c r="S83" i="1"/>
</calcChain>
</file>

<file path=xl/sharedStrings.xml><?xml version="1.0" encoding="utf-8"?>
<sst xmlns="http://schemas.openxmlformats.org/spreadsheetml/2006/main" count="369" uniqueCount="204">
  <si>
    <t>2etd/w2/</t>
  </si>
  <si>
    <t>2nwv/w1/</t>
  </si>
  <si>
    <t>2nwv/w2/</t>
  </si>
  <si>
    <t>2od5/w1/</t>
  </si>
  <si>
    <t>2od5/w2/</t>
  </si>
  <si>
    <t>2a6b/w2/</t>
  </si>
  <si>
    <t>2a6b/w3/</t>
  </si>
  <si>
    <t>2a6b/w4/</t>
  </si>
  <si>
    <t>2obp/w1/</t>
  </si>
  <si>
    <t>2obp/w2/</t>
  </si>
  <si>
    <t>2obp/w3/</t>
  </si>
  <si>
    <t>2osd/w1/</t>
  </si>
  <si>
    <t>2osd/w3/</t>
  </si>
  <si>
    <t>2pg3/w1/</t>
  </si>
  <si>
    <t>2pg4/w1/</t>
  </si>
  <si>
    <t>2pg4/w2/</t>
  </si>
  <si>
    <t>2pw4/w1/</t>
  </si>
  <si>
    <t>2pw4/w2/</t>
  </si>
  <si>
    <t>2pw4/w3/</t>
  </si>
  <si>
    <t>2b8m/w1/</t>
  </si>
  <si>
    <t>2b8m/w2/</t>
  </si>
  <si>
    <t>2etv/w1/</t>
  </si>
  <si>
    <t>2etv/w2/</t>
  </si>
  <si>
    <t>2fzt/w1/</t>
  </si>
  <si>
    <t>2okf/w1/</t>
  </si>
  <si>
    <t>2okf/w2/</t>
  </si>
  <si>
    <t>2okf/w3/</t>
  </si>
  <si>
    <t>2p4o/w1/</t>
  </si>
  <si>
    <t>2p4o/w3/</t>
  </si>
  <si>
    <t>2pr7/w1/</t>
  </si>
  <si>
    <t>2pr7/w2/</t>
  </si>
  <si>
    <t>2prv/w2/</t>
  </si>
  <si>
    <t>2prv/w3/</t>
  </si>
  <si>
    <t>1vjz/w3/</t>
  </si>
  <si>
    <t>1zyb/w1/</t>
  </si>
  <si>
    <t>2o7t/w1/</t>
  </si>
  <si>
    <t>2o7t/w2/</t>
  </si>
  <si>
    <t>2ozg/w1/</t>
  </si>
  <si>
    <t>2pim/w1/</t>
  </si>
  <si>
    <t>2pv4/w1/</t>
  </si>
  <si>
    <t>2pv4/w2/</t>
  </si>
  <si>
    <t>2pv4/w3/</t>
  </si>
  <si>
    <t>1vjr/w2/</t>
  </si>
  <si>
    <t>2oh3/w1/</t>
  </si>
  <si>
    <t>2oh3/w2/</t>
  </si>
  <si>
    <t>2pn1/w1/</t>
  </si>
  <si>
    <t>2pn1/w2/</t>
  </si>
  <si>
    <t>2ppv/w1/</t>
  </si>
  <si>
    <t>2ppv/w2/</t>
  </si>
  <si>
    <t>1vjn/w1/</t>
  </si>
  <si>
    <t>1vjn/w2/</t>
  </si>
  <si>
    <t>1vjn/w3/</t>
  </si>
  <si>
    <t>1vlm/w3/</t>
  </si>
  <si>
    <t>2fdn/w1/</t>
  </si>
  <si>
    <t>2ffj/w1/</t>
  </si>
  <si>
    <t>2ffj/w3/</t>
  </si>
  <si>
    <t>2fg9/w1/</t>
  </si>
  <si>
    <t>2o08/w2/</t>
  </si>
  <si>
    <t>2o8q/w2/</t>
  </si>
  <si>
    <t>2o8q/w3/</t>
  </si>
  <si>
    <t>2o8q/w4/</t>
  </si>
  <si>
    <t>2opk/w1/</t>
  </si>
  <si>
    <t>2opk/w2/</t>
  </si>
  <si>
    <t>2opk/w3/</t>
  </si>
  <si>
    <t>2prx/w3/</t>
  </si>
  <si>
    <t>2ozj/w1/</t>
  </si>
  <si>
    <t>2ozj/w2/</t>
  </si>
  <si>
    <t>2ozj/w3/</t>
  </si>
  <si>
    <t>2fna/w1/</t>
  </si>
  <si>
    <t>2fna/w2/</t>
  </si>
  <si>
    <t>2fqp/w2/</t>
  </si>
  <si>
    <t>2p97/w2/</t>
  </si>
  <si>
    <t>2p97/w3/</t>
  </si>
  <si>
    <t>2p97/w4/</t>
  </si>
  <si>
    <t>2nlv/w3/</t>
  </si>
  <si>
    <t>2avn/w2/</t>
  </si>
  <si>
    <t>2otm/w1/</t>
  </si>
  <si>
    <t>2otm/w2/</t>
  </si>
  <si>
    <t>3k9g/w1/</t>
  </si>
  <si>
    <t>2fur/w1/</t>
  </si>
  <si>
    <t>2fur/w3/</t>
  </si>
  <si>
    <t>2o3l/w2/</t>
  </si>
  <si>
    <t>2o3l/w3/</t>
  </si>
  <si>
    <t>2gc9/w1/</t>
  </si>
  <si>
    <t>2gc9/w2/</t>
  </si>
  <si>
    <t>2ooj/w1/</t>
  </si>
  <si>
    <t>3km3/w1/</t>
  </si>
  <si>
    <t>2okc/w2/</t>
  </si>
  <si>
    <t>1z82/w1/</t>
  </si>
  <si>
    <t>2od6/w1/</t>
  </si>
  <si>
    <t>2od6/w3/</t>
  </si>
  <si>
    <t>LLGC</t>
  </si>
  <si>
    <t>2etd/w3/</t>
  </si>
  <si>
    <t>2evr/w2/</t>
  </si>
  <si>
    <t>2ets/w1/</t>
  </si>
  <si>
    <t>2osd/w2/</t>
  </si>
  <si>
    <t>2b8m/w3/</t>
  </si>
  <si>
    <t>2etj/w1/</t>
  </si>
  <si>
    <t>2etj/w2/</t>
  </si>
  <si>
    <t>2f4p/w1/</t>
  </si>
  <si>
    <t>2f4p/w2/</t>
  </si>
  <si>
    <t>2fg0/w2/</t>
  </si>
  <si>
    <t>2fzt/w2/</t>
  </si>
  <si>
    <t>2g42/w1/</t>
  </si>
  <si>
    <t>2o62/w1/</t>
  </si>
  <si>
    <t>2p4o/w2/</t>
  </si>
  <si>
    <t>2prv/w1/</t>
  </si>
  <si>
    <t>3qqc/w1/</t>
  </si>
  <si>
    <t>1vjz/w2/</t>
  </si>
  <si>
    <t>1zyb/w2/</t>
  </si>
  <si>
    <t>2o2x/w1/</t>
  </si>
  <si>
    <t>2o2x/w2/</t>
  </si>
  <si>
    <t>2ozg/w3/</t>
  </si>
  <si>
    <t>2pim/w2/</t>
  </si>
  <si>
    <t>1vjr/w1/</t>
  </si>
  <si>
    <t>1vk4/w1/</t>
  </si>
  <si>
    <t>1vk4/w2/</t>
  </si>
  <si>
    <t>1vk4/w3/</t>
  </si>
  <si>
    <t>2nuj/w1/</t>
  </si>
  <si>
    <t>2oc5/w1/</t>
  </si>
  <si>
    <t>2oc5/w2/</t>
  </si>
  <si>
    <t>2oc5/w3/</t>
  </si>
  <si>
    <t>2p7i/w1/</t>
  </si>
  <si>
    <t>2p7i/w2/</t>
  </si>
  <si>
    <t>1vlm/w1/</t>
  </si>
  <si>
    <t>2ffj/w2/</t>
  </si>
  <si>
    <t>2fg9/w2/</t>
  </si>
  <si>
    <t>2fg9/w3/</t>
  </si>
  <si>
    <t>2o08/w3/</t>
  </si>
  <si>
    <t>2o8q/w1/</t>
  </si>
  <si>
    <t>2prx/w1/</t>
  </si>
  <si>
    <t>2prx/w2/</t>
  </si>
  <si>
    <t>2prx/w4/</t>
  </si>
  <si>
    <t>2fqp/w1/</t>
  </si>
  <si>
    <t>2p97/w1/</t>
  </si>
  <si>
    <t>2nlv/w1/</t>
  </si>
  <si>
    <t>2nlv/w2/</t>
  </si>
  <si>
    <t>2o1q/w3/</t>
  </si>
  <si>
    <t>2o1q/w4/</t>
  </si>
  <si>
    <t>2avn/w1/</t>
  </si>
  <si>
    <t>2avn/w3/</t>
  </si>
  <si>
    <t>2otm/w3/</t>
  </si>
  <si>
    <t>2a3n/w1/</t>
  </si>
  <si>
    <t>2a3n/w2/</t>
  </si>
  <si>
    <t>2a3n/w3/</t>
  </si>
  <si>
    <t>2fea/w1/</t>
  </si>
  <si>
    <t>2fea/w2/</t>
  </si>
  <si>
    <t>2fur/w2/</t>
  </si>
  <si>
    <t>2o3l/w1/</t>
  </si>
  <si>
    <t>2aml/w1/</t>
  </si>
  <si>
    <t>2aml/w2/</t>
  </si>
  <si>
    <t>1vqr/w1/</t>
  </si>
  <si>
    <t>2o2z/w1/</t>
  </si>
  <si>
    <t>1z82/w2/</t>
  </si>
  <si>
    <t>2od6/w2/</t>
  </si>
  <si>
    <t>2okc/w1/</t>
  </si>
  <si>
    <t>2okc/w3/</t>
  </si>
  <si>
    <t>2pgc/w1/</t>
  </si>
  <si>
    <t>2pgc/w2/</t>
  </si>
  <si>
    <t>2p10/w2/</t>
  </si>
  <si>
    <t>1vkm/w1/</t>
  </si>
  <si>
    <t>1vkm/w2/</t>
  </si>
  <si>
    <t>1vkm/w3/</t>
  </si>
  <si>
    <t>Known Sites</t>
  </si>
  <si>
    <t>LLGC+Direct Methods</t>
  </si>
  <si>
    <t>Direct Methods</t>
  </si>
  <si>
    <t>est_signal</t>
  </si>
  <si>
    <t>sn</t>
  </si>
  <si>
    <t>EstimatedSignal</t>
  </si>
  <si>
    <t>signal</t>
  </si>
  <si>
    <t>skew</t>
  </si>
  <si>
    <t>sites</t>
  </si>
  <si>
    <t>nrefl</t>
  </si>
  <si>
    <t>resolution</t>
  </si>
  <si>
    <t>set</t>
  </si>
  <si>
    <t>LLGC-2</t>
  </si>
  <si>
    <t>LLGC-3</t>
  </si>
  <si>
    <t>LLGC-4</t>
  </si>
  <si>
    <t>%</t>
  </si>
  <si>
    <t>res-xtriage</t>
  </si>
  <si>
    <t>skew*sqrt(nrefl)</t>
  </si>
  <si>
    <t>skew-from -read_skew.py</t>
  </si>
  <si>
    <t>signal-from-read_skew</t>
  </si>
  <si>
    <t>nrefl-from-read-skew</t>
  </si>
  <si>
    <t>EST SIGNAL FROM SKEW*sqrt(nrefl)</t>
  </si>
  <si>
    <t>ESTSIGNAL truncated at +20</t>
  </si>
  <si>
    <t>se</t>
  </si>
  <si>
    <t>zn</t>
  </si>
  <si>
    <t>fe</t>
  </si>
  <si>
    <t>i</t>
  </si>
  <si>
    <t>Anom Atom</t>
  </si>
  <si>
    <t>FOUND 0.5…</t>
  </si>
  <si>
    <t>Signal&gt;7.5</t>
  </si>
  <si>
    <t>Signal &lt;=7.5</t>
  </si>
  <si>
    <t>Total</t>
  </si>
  <si>
    <t>% found &gt;7.5</t>
  </si>
  <si>
    <t>%found &lt;=7.5</t>
  </si>
  <si>
    <t>Total &gt; 7.5</t>
  </si>
  <si>
    <t>Total &lt;=7.5</t>
  </si>
  <si>
    <t>DIRECT METHODS</t>
  </si>
  <si>
    <t>Total solved</t>
  </si>
  <si>
    <t>ni</t>
  </si>
  <si>
    <t>fig 1A</t>
  </si>
  <si>
    <t>Fig. 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</si>
</sst>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0" fillId="0" borderId="0" xfId="0" applyFont="1"/>
    <xf numFmtId="1" fontId="0" fillId="0" borderId="0" xfId="0" applyNumberFormat="1" applyFont="1"/>
  </cellXfs>
  <cellStyles count="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1AB'!$Y$1</c:f>
              <c:strCache>
                <c:ptCount val="1"/>
                <c:pt idx="0">
                  <c:v>LLGC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9"/>
          </c:marker>
          <c:xVal>
            <c:numRef>
              <c:f>'Fig 1AB'!$K$2:$K$163</c:f>
              <c:numCache>
                <c:formatCode>General</c:formatCode>
                <c:ptCount val="162"/>
                <c:pt idx="0">
                  <c:v>14.94</c:v>
                </c:pt>
                <c:pt idx="1">
                  <c:v>15.18</c:v>
                </c:pt>
                <c:pt idx="2">
                  <c:v>22.14</c:v>
                </c:pt>
                <c:pt idx="3">
                  <c:v>25.13</c:v>
                </c:pt>
                <c:pt idx="4">
                  <c:v>12.05</c:v>
                </c:pt>
                <c:pt idx="5">
                  <c:v>12.64</c:v>
                </c:pt>
                <c:pt idx="6">
                  <c:v>41.44</c:v>
                </c:pt>
                <c:pt idx="7">
                  <c:v>7.3</c:v>
                </c:pt>
                <c:pt idx="8">
                  <c:v>19.35</c:v>
                </c:pt>
                <c:pt idx="9">
                  <c:v>23.78</c:v>
                </c:pt>
                <c:pt idx="10">
                  <c:v>29.78</c:v>
                </c:pt>
                <c:pt idx="11">
                  <c:v>8.8</c:v>
                </c:pt>
                <c:pt idx="12">
                  <c:v>9.55</c:v>
                </c:pt>
                <c:pt idx="13">
                  <c:v>9.92</c:v>
                </c:pt>
                <c:pt idx="14">
                  <c:v>10.67</c:v>
                </c:pt>
                <c:pt idx="15">
                  <c:v>11.44</c:v>
                </c:pt>
                <c:pt idx="16">
                  <c:v>13.84</c:v>
                </c:pt>
                <c:pt idx="17">
                  <c:v>15.18</c:v>
                </c:pt>
                <c:pt idx="18">
                  <c:v>16.74</c:v>
                </c:pt>
                <c:pt idx="19">
                  <c:v>19.43</c:v>
                </c:pt>
                <c:pt idx="20">
                  <c:v>23.53</c:v>
                </c:pt>
                <c:pt idx="21">
                  <c:v>25.14</c:v>
                </c:pt>
                <c:pt idx="22">
                  <c:v>29.83</c:v>
                </c:pt>
                <c:pt idx="23">
                  <c:v>1.28</c:v>
                </c:pt>
                <c:pt idx="24">
                  <c:v>1.56</c:v>
                </c:pt>
                <c:pt idx="25">
                  <c:v>2.54</c:v>
                </c:pt>
                <c:pt idx="26">
                  <c:v>3.62</c:v>
                </c:pt>
                <c:pt idx="27">
                  <c:v>6.47</c:v>
                </c:pt>
                <c:pt idx="28">
                  <c:v>30.45</c:v>
                </c:pt>
                <c:pt idx="29">
                  <c:v>34.77</c:v>
                </c:pt>
                <c:pt idx="30">
                  <c:v>40.17</c:v>
                </c:pt>
                <c:pt idx="31">
                  <c:v>20.31</c:v>
                </c:pt>
                <c:pt idx="32">
                  <c:v>26.7</c:v>
                </c:pt>
                <c:pt idx="33">
                  <c:v>8.51</c:v>
                </c:pt>
                <c:pt idx="34">
                  <c:v>11.27</c:v>
                </c:pt>
                <c:pt idx="35">
                  <c:v>11.55</c:v>
                </c:pt>
                <c:pt idx="36">
                  <c:v>14.98</c:v>
                </c:pt>
                <c:pt idx="37">
                  <c:v>15.08</c:v>
                </c:pt>
                <c:pt idx="38">
                  <c:v>16.59</c:v>
                </c:pt>
                <c:pt idx="39">
                  <c:v>16.92</c:v>
                </c:pt>
                <c:pt idx="40">
                  <c:v>18.29</c:v>
                </c:pt>
                <c:pt idx="41">
                  <c:v>19.92</c:v>
                </c:pt>
                <c:pt idx="42">
                  <c:v>20.51</c:v>
                </c:pt>
                <c:pt idx="43">
                  <c:v>21.13</c:v>
                </c:pt>
                <c:pt idx="44">
                  <c:v>22.2</c:v>
                </c:pt>
                <c:pt idx="45">
                  <c:v>22.54</c:v>
                </c:pt>
                <c:pt idx="46">
                  <c:v>27.16</c:v>
                </c:pt>
                <c:pt idx="47">
                  <c:v>28.23</c:v>
                </c:pt>
                <c:pt idx="48">
                  <c:v>30.04</c:v>
                </c:pt>
                <c:pt idx="49">
                  <c:v>8.26</c:v>
                </c:pt>
                <c:pt idx="50">
                  <c:v>16.73</c:v>
                </c:pt>
                <c:pt idx="51">
                  <c:v>20.63</c:v>
                </c:pt>
                <c:pt idx="52">
                  <c:v>8.38</c:v>
                </c:pt>
                <c:pt idx="53">
                  <c:v>10.36</c:v>
                </c:pt>
                <c:pt idx="54">
                  <c:v>11.47</c:v>
                </c:pt>
                <c:pt idx="55">
                  <c:v>12.63</c:v>
                </c:pt>
                <c:pt idx="56">
                  <c:v>14.82</c:v>
                </c:pt>
                <c:pt idx="57">
                  <c:v>14.9</c:v>
                </c:pt>
                <c:pt idx="58">
                  <c:v>15.36</c:v>
                </c:pt>
                <c:pt idx="59">
                  <c:v>17.26</c:v>
                </c:pt>
                <c:pt idx="60">
                  <c:v>21.61</c:v>
                </c:pt>
                <c:pt idx="61">
                  <c:v>21.71</c:v>
                </c:pt>
                <c:pt idx="62">
                  <c:v>28.92</c:v>
                </c:pt>
                <c:pt idx="63">
                  <c:v>29.24</c:v>
                </c:pt>
                <c:pt idx="64">
                  <c:v>16.75</c:v>
                </c:pt>
                <c:pt idx="65">
                  <c:v>23.17</c:v>
                </c:pt>
                <c:pt idx="66">
                  <c:v>24.04</c:v>
                </c:pt>
                <c:pt idx="67">
                  <c:v>24.27</c:v>
                </c:pt>
                <c:pt idx="68">
                  <c:v>26.41</c:v>
                </c:pt>
                <c:pt idx="69">
                  <c:v>27.03</c:v>
                </c:pt>
                <c:pt idx="70">
                  <c:v>30.02</c:v>
                </c:pt>
                <c:pt idx="71">
                  <c:v>30.7</c:v>
                </c:pt>
                <c:pt idx="72">
                  <c:v>30.7</c:v>
                </c:pt>
                <c:pt idx="73">
                  <c:v>34.68</c:v>
                </c:pt>
                <c:pt idx="74">
                  <c:v>37.5</c:v>
                </c:pt>
                <c:pt idx="75">
                  <c:v>10.05</c:v>
                </c:pt>
                <c:pt idx="76">
                  <c:v>8.8</c:v>
                </c:pt>
                <c:pt idx="77">
                  <c:v>9.19</c:v>
                </c:pt>
                <c:pt idx="78">
                  <c:v>10.03</c:v>
                </c:pt>
                <c:pt idx="79">
                  <c:v>10.12</c:v>
                </c:pt>
                <c:pt idx="80">
                  <c:v>12.92</c:v>
                </c:pt>
                <c:pt idx="81">
                  <c:v>0.85</c:v>
                </c:pt>
                <c:pt idx="82">
                  <c:v>6.57</c:v>
                </c:pt>
                <c:pt idx="83">
                  <c:v>4.51</c:v>
                </c:pt>
                <c:pt idx="84">
                  <c:v>6.3</c:v>
                </c:pt>
                <c:pt idx="85">
                  <c:v>4.51</c:v>
                </c:pt>
                <c:pt idx="86">
                  <c:v>6.85</c:v>
                </c:pt>
                <c:pt idx="87">
                  <c:v>40.6</c:v>
                </c:pt>
                <c:pt idx="88">
                  <c:v>3.25</c:v>
                </c:pt>
                <c:pt idx="89">
                  <c:v>8.87</c:v>
                </c:pt>
                <c:pt idx="90">
                  <c:v>14.49</c:v>
                </c:pt>
                <c:pt idx="91">
                  <c:v>7.95</c:v>
                </c:pt>
                <c:pt idx="92">
                  <c:v>7.99</c:v>
                </c:pt>
                <c:pt idx="93">
                  <c:v>8.01</c:v>
                </c:pt>
                <c:pt idx="94">
                  <c:v>9.52</c:v>
                </c:pt>
                <c:pt idx="95">
                  <c:v>10.72</c:v>
                </c:pt>
                <c:pt idx="96">
                  <c:v>11.44</c:v>
                </c:pt>
                <c:pt idx="97">
                  <c:v>11.53</c:v>
                </c:pt>
                <c:pt idx="98">
                  <c:v>11.99</c:v>
                </c:pt>
                <c:pt idx="99">
                  <c:v>12.38</c:v>
                </c:pt>
                <c:pt idx="100">
                  <c:v>12.55</c:v>
                </c:pt>
                <c:pt idx="101">
                  <c:v>12.92</c:v>
                </c:pt>
                <c:pt idx="102">
                  <c:v>13.72</c:v>
                </c:pt>
                <c:pt idx="103">
                  <c:v>15.15</c:v>
                </c:pt>
                <c:pt idx="104">
                  <c:v>16.28</c:v>
                </c:pt>
                <c:pt idx="105">
                  <c:v>16.65</c:v>
                </c:pt>
                <c:pt idx="106">
                  <c:v>10.32</c:v>
                </c:pt>
                <c:pt idx="107">
                  <c:v>11.14</c:v>
                </c:pt>
                <c:pt idx="108">
                  <c:v>17.09</c:v>
                </c:pt>
                <c:pt idx="109">
                  <c:v>3.31</c:v>
                </c:pt>
                <c:pt idx="110">
                  <c:v>8.79</c:v>
                </c:pt>
                <c:pt idx="111">
                  <c:v>16.76</c:v>
                </c:pt>
                <c:pt idx="112">
                  <c:v>18.15</c:v>
                </c:pt>
                <c:pt idx="113">
                  <c:v>13.45</c:v>
                </c:pt>
                <c:pt idx="114">
                  <c:v>22.27</c:v>
                </c:pt>
                <c:pt idx="115">
                  <c:v>26.55</c:v>
                </c:pt>
                <c:pt idx="116">
                  <c:v>15.23</c:v>
                </c:pt>
                <c:pt idx="117">
                  <c:v>10.68</c:v>
                </c:pt>
                <c:pt idx="118">
                  <c:v>2.94</c:v>
                </c:pt>
                <c:pt idx="119">
                  <c:v>13.9</c:v>
                </c:pt>
                <c:pt idx="120">
                  <c:v>20.22</c:v>
                </c:pt>
                <c:pt idx="121">
                  <c:v>24.41</c:v>
                </c:pt>
                <c:pt idx="122">
                  <c:v>10.24</c:v>
                </c:pt>
                <c:pt idx="123">
                  <c:v>10.27</c:v>
                </c:pt>
                <c:pt idx="124">
                  <c:v>10.89</c:v>
                </c:pt>
                <c:pt idx="125">
                  <c:v>12.92</c:v>
                </c:pt>
                <c:pt idx="126">
                  <c:v>13.6</c:v>
                </c:pt>
                <c:pt idx="127">
                  <c:v>15.83</c:v>
                </c:pt>
                <c:pt idx="128">
                  <c:v>16.36</c:v>
                </c:pt>
                <c:pt idx="129">
                  <c:v>1.25</c:v>
                </c:pt>
                <c:pt idx="130">
                  <c:v>2.76</c:v>
                </c:pt>
                <c:pt idx="131">
                  <c:v>9.87</c:v>
                </c:pt>
                <c:pt idx="132">
                  <c:v>10.44</c:v>
                </c:pt>
                <c:pt idx="133">
                  <c:v>9.51</c:v>
                </c:pt>
                <c:pt idx="134">
                  <c:v>11.3</c:v>
                </c:pt>
                <c:pt idx="135">
                  <c:v>13.08</c:v>
                </c:pt>
                <c:pt idx="136">
                  <c:v>13.95</c:v>
                </c:pt>
                <c:pt idx="137">
                  <c:v>34.56</c:v>
                </c:pt>
                <c:pt idx="138">
                  <c:v>39.76</c:v>
                </c:pt>
                <c:pt idx="139">
                  <c:v>40.72</c:v>
                </c:pt>
                <c:pt idx="140">
                  <c:v>11.6</c:v>
                </c:pt>
                <c:pt idx="141">
                  <c:v>8.92</c:v>
                </c:pt>
                <c:pt idx="142">
                  <c:v>9.76</c:v>
                </c:pt>
                <c:pt idx="143">
                  <c:v>10.59</c:v>
                </c:pt>
                <c:pt idx="144">
                  <c:v>23.48</c:v>
                </c:pt>
                <c:pt idx="145">
                  <c:v>35.98</c:v>
                </c:pt>
                <c:pt idx="146">
                  <c:v>14.41</c:v>
                </c:pt>
                <c:pt idx="147">
                  <c:v>15.75</c:v>
                </c:pt>
                <c:pt idx="148">
                  <c:v>8.66</c:v>
                </c:pt>
                <c:pt idx="149">
                  <c:v>12.96</c:v>
                </c:pt>
                <c:pt idx="150">
                  <c:v>13.78</c:v>
                </c:pt>
                <c:pt idx="151">
                  <c:v>11.34</c:v>
                </c:pt>
                <c:pt idx="152">
                  <c:v>12.12</c:v>
                </c:pt>
                <c:pt idx="153">
                  <c:v>6.42</c:v>
                </c:pt>
                <c:pt idx="154">
                  <c:v>6.68</c:v>
                </c:pt>
                <c:pt idx="155">
                  <c:v>8.75</c:v>
                </c:pt>
                <c:pt idx="156">
                  <c:v>6.1</c:v>
                </c:pt>
                <c:pt idx="157">
                  <c:v>5.58</c:v>
                </c:pt>
                <c:pt idx="158">
                  <c:v>3.42</c:v>
                </c:pt>
                <c:pt idx="159">
                  <c:v>8.710000000000001</c:v>
                </c:pt>
                <c:pt idx="160">
                  <c:v>1.42</c:v>
                </c:pt>
                <c:pt idx="161">
                  <c:v>12.07</c:v>
                </c:pt>
              </c:numCache>
            </c:numRef>
          </c:xVal>
          <c:yVal>
            <c:numRef>
              <c:f>'Fig 1AB'!$Y$2:$Y$163</c:f>
              <c:numCache>
                <c:formatCode>General</c:formatCode>
                <c:ptCount val="162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0.333333333333333</c:v>
                </c:pt>
                <c:pt idx="8">
                  <c:v>0.666666666666667</c:v>
                </c:pt>
                <c:pt idx="9">
                  <c:v>0.666666666666667</c:v>
                </c:pt>
                <c:pt idx="10">
                  <c:v>0.666666666666667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1.0</c:v>
                </c:pt>
                <c:pt idx="23">
                  <c:v>0.0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0.75</c:v>
                </c:pt>
                <c:pt idx="32">
                  <c:v>0.75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0.8</c:v>
                </c:pt>
                <c:pt idx="50">
                  <c:v>0.8</c:v>
                </c:pt>
                <c:pt idx="51">
                  <c:v>0.8</c:v>
                </c:pt>
                <c:pt idx="52">
                  <c:v>1.0</c:v>
                </c:pt>
                <c:pt idx="53">
                  <c:v>1.0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  <c:pt idx="60">
                  <c:v>1.0</c:v>
                </c:pt>
                <c:pt idx="61">
                  <c:v>1.0</c:v>
                </c:pt>
                <c:pt idx="62">
                  <c:v>1.0</c:v>
                </c:pt>
                <c:pt idx="63">
                  <c:v>1.0</c:v>
                </c:pt>
                <c:pt idx="64">
                  <c:v>0.333333333333333</c:v>
                </c:pt>
                <c:pt idx="65">
                  <c:v>1.0</c:v>
                </c:pt>
                <c:pt idx="66">
                  <c:v>1.0</c:v>
                </c:pt>
                <c:pt idx="67">
                  <c:v>1.0</c:v>
                </c:pt>
                <c:pt idx="68">
                  <c:v>1.0</c:v>
                </c:pt>
                <c:pt idx="69">
                  <c:v>1.0</c:v>
                </c:pt>
                <c:pt idx="70">
                  <c:v>1.0</c:v>
                </c:pt>
                <c:pt idx="71">
                  <c:v>1.0</c:v>
                </c:pt>
                <c:pt idx="72">
                  <c:v>1.0</c:v>
                </c:pt>
                <c:pt idx="73">
                  <c:v>1.0</c:v>
                </c:pt>
                <c:pt idx="74">
                  <c:v>1.0</c:v>
                </c:pt>
                <c:pt idx="75">
                  <c:v>0.0</c:v>
                </c:pt>
                <c:pt idx="76">
                  <c:v>1.0</c:v>
                </c:pt>
                <c:pt idx="77">
                  <c:v>1.0</c:v>
                </c:pt>
                <c:pt idx="78">
                  <c:v>1.0</c:v>
                </c:pt>
                <c:pt idx="79">
                  <c:v>1.0</c:v>
                </c:pt>
                <c:pt idx="80">
                  <c:v>1.0</c:v>
                </c:pt>
                <c:pt idx="81">
                  <c:v>0.0</c:v>
                </c:pt>
                <c:pt idx="82">
                  <c:v>0.0</c:v>
                </c:pt>
                <c:pt idx="83">
                  <c:v>0.125</c:v>
                </c:pt>
                <c:pt idx="84">
                  <c:v>0.125</c:v>
                </c:pt>
                <c:pt idx="85">
                  <c:v>0.25</c:v>
                </c:pt>
                <c:pt idx="86">
                  <c:v>0.375</c:v>
                </c:pt>
                <c:pt idx="87">
                  <c:v>1.0</c:v>
                </c:pt>
                <c:pt idx="88">
                  <c:v>0.5</c:v>
                </c:pt>
                <c:pt idx="89">
                  <c:v>0.875</c:v>
                </c:pt>
                <c:pt idx="90">
                  <c:v>0.875</c:v>
                </c:pt>
                <c:pt idx="91">
                  <c:v>1.0</c:v>
                </c:pt>
                <c:pt idx="92">
                  <c:v>1.0</c:v>
                </c:pt>
                <c:pt idx="93">
                  <c:v>1.0</c:v>
                </c:pt>
                <c:pt idx="94">
                  <c:v>1.0</c:v>
                </c:pt>
                <c:pt idx="95">
                  <c:v>1.0</c:v>
                </c:pt>
                <c:pt idx="96">
                  <c:v>1.0</c:v>
                </c:pt>
                <c:pt idx="97">
                  <c:v>1.0</c:v>
                </c:pt>
                <c:pt idx="98">
                  <c:v>1.0</c:v>
                </c:pt>
                <c:pt idx="99">
                  <c:v>1.0</c:v>
                </c:pt>
                <c:pt idx="100">
                  <c:v>1.0</c:v>
                </c:pt>
                <c:pt idx="101">
                  <c:v>1.0</c:v>
                </c:pt>
                <c:pt idx="102">
                  <c:v>1.0</c:v>
                </c:pt>
                <c:pt idx="103">
                  <c:v>1.0</c:v>
                </c:pt>
                <c:pt idx="104">
                  <c:v>1.0</c:v>
                </c:pt>
                <c:pt idx="105">
                  <c:v>1.0</c:v>
                </c:pt>
                <c:pt idx="106">
                  <c:v>0.666666666666667</c:v>
                </c:pt>
                <c:pt idx="107">
                  <c:v>0.777777777777778</c:v>
                </c:pt>
                <c:pt idx="108">
                  <c:v>1.0</c:v>
                </c:pt>
                <c:pt idx="109">
                  <c:v>0.1</c:v>
                </c:pt>
                <c:pt idx="110">
                  <c:v>0.5</c:v>
                </c:pt>
                <c:pt idx="111">
                  <c:v>0.8</c:v>
                </c:pt>
                <c:pt idx="112">
                  <c:v>0.8</c:v>
                </c:pt>
                <c:pt idx="113">
                  <c:v>0.9</c:v>
                </c:pt>
                <c:pt idx="114">
                  <c:v>0.9</c:v>
                </c:pt>
                <c:pt idx="115">
                  <c:v>0.9</c:v>
                </c:pt>
                <c:pt idx="116">
                  <c:v>1.0</c:v>
                </c:pt>
                <c:pt idx="117">
                  <c:v>0.0</c:v>
                </c:pt>
                <c:pt idx="118">
                  <c:v>0.0909090909090909</c:v>
                </c:pt>
                <c:pt idx="119">
                  <c:v>0.818181818181818</c:v>
                </c:pt>
                <c:pt idx="120">
                  <c:v>1.0</c:v>
                </c:pt>
                <c:pt idx="121">
                  <c:v>1.0</c:v>
                </c:pt>
                <c:pt idx="122">
                  <c:v>1.0</c:v>
                </c:pt>
                <c:pt idx="123">
                  <c:v>1.0</c:v>
                </c:pt>
                <c:pt idx="124">
                  <c:v>1.0</c:v>
                </c:pt>
                <c:pt idx="125">
                  <c:v>1.0</c:v>
                </c:pt>
                <c:pt idx="126">
                  <c:v>1.0</c:v>
                </c:pt>
                <c:pt idx="127">
                  <c:v>1.0</c:v>
                </c:pt>
                <c:pt idx="128">
                  <c:v>1.0</c:v>
                </c:pt>
                <c:pt idx="129">
                  <c:v>0.0714285714285714</c:v>
                </c:pt>
                <c:pt idx="130">
                  <c:v>0.0714285714285714</c:v>
                </c:pt>
                <c:pt idx="131">
                  <c:v>0.785714285714286</c:v>
                </c:pt>
                <c:pt idx="132">
                  <c:v>0.857142857142857</c:v>
                </c:pt>
                <c:pt idx="133">
                  <c:v>0.928571428571429</c:v>
                </c:pt>
                <c:pt idx="134">
                  <c:v>1.0</c:v>
                </c:pt>
                <c:pt idx="135">
                  <c:v>1.0</c:v>
                </c:pt>
                <c:pt idx="136">
                  <c:v>1.0</c:v>
                </c:pt>
                <c:pt idx="137">
                  <c:v>1.0</c:v>
                </c:pt>
                <c:pt idx="138">
                  <c:v>1.0</c:v>
                </c:pt>
                <c:pt idx="139">
                  <c:v>1.0</c:v>
                </c:pt>
                <c:pt idx="140">
                  <c:v>0.8125</c:v>
                </c:pt>
                <c:pt idx="141">
                  <c:v>0.875</c:v>
                </c:pt>
                <c:pt idx="142">
                  <c:v>0.875</c:v>
                </c:pt>
                <c:pt idx="143">
                  <c:v>1.0</c:v>
                </c:pt>
                <c:pt idx="144">
                  <c:v>0.944444444444444</c:v>
                </c:pt>
                <c:pt idx="145">
                  <c:v>1.0</c:v>
                </c:pt>
                <c:pt idx="146">
                  <c:v>0.952380952380952</c:v>
                </c:pt>
                <c:pt idx="147">
                  <c:v>1.0</c:v>
                </c:pt>
                <c:pt idx="148">
                  <c:v>0.863636363636364</c:v>
                </c:pt>
                <c:pt idx="149">
                  <c:v>0.954545454545455</c:v>
                </c:pt>
                <c:pt idx="150">
                  <c:v>0.0</c:v>
                </c:pt>
                <c:pt idx="151">
                  <c:v>0.777777777777778</c:v>
                </c:pt>
                <c:pt idx="152">
                  <c:v>0.814814814814815</c:v>
                </c:pt>
                <c:pt idx="153">
                  <c:v>0.0303030303030303</c:v>
                </c:pt>
                <c:pt idx="154">
                  <c:v>0.0303030303030303</c:v>
                </c:pt>
                <c:pt idx="155">
                  <c:v>0.666666666666667</c:v>
                </c:pt>
                <c:pt idx="156">
                  <c:v>0.0</c:v>
                </c:pt>
                <c:pt idx="157">
                  <c:v>0.0263157894736842</c:v>
                </c:pt>
                <c:pt idx="158">
                  <c:v>0.0</c:v>
                </c:pt>
                <c:pt idx="159">
                  <c:v>0.0</c:v>
                </c:pt>
                <c:pt idx="160">
                  <c:v>0.0135135135135135</c:v>
                </c:pt>
                <c:pt idx="161">
                  <c:v>0.918918918918919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 1AB'!$U$1</c:f>
              <c:strCache>
                <c:ptCount val="1"/>
                <c:pt idx="0">
                  <c:v>Direct Methods</c:v>
                </c:pt>
              </c:strCache>
            </c:strRef>
          </c:tx>
          <c:spPr>
            <a:ln w="47625">
              <a:noFill/>
            </a:ln>
          </c:spPr>
          <c:marker>
            <c:symbol val="x"/>
            <c:size val="11"/>
          </c:marker>
          <c:xVal>
            <c:numRef>
              <c:f>'Fig 1AB'!$K$2:$K$163</c:f>
              <c:numCache>
                <c:formatCode>General</c:formatCode>
                <c:ptCount val="162"/>
                <c:pt idx="0">
                  <c:v>14.94</c:v>
                </c:pt>
                <c:pt idx="1">
                  <c:v>15.18</c:v>
                </c:pt>
                <c:pt idx="2">
                  <c:v>22.14</c:v>
                </c:pt>
                <c:pt idx="3">
                  <c:v>25.13</c:v>
                </c:pt>
                <c:pt idx="4">
                  <c:v>12.05</c:v>
                </c:pt>
                <c:pt idx="5">
                  <c:v>12.64</c:v>
                </c:pt>
                <c:pt idx="6">
                  <c:v>41.44</c:v>
                </c:pt>
                <c:pt idx="7">
                  <c:v>7.3</c:v>
                </c:pt>
                <c:pt idx="8">
                  <c:v>19.35</c:v>
                </c:pt>
                <c:pt idx="9">
                  <c:v>23.78</c:v>
                </c:pt>
                <c:pt idx="10">
                  <c:v>29.78</c:v>
                </c:pt>
                <c:pt idx="11">
                  <c:v>8.8</c:v>
                </c:pt>
                <c:pt idx="12">
                  <c:v>9.55</c:v>
                </c:pt>
                <c:pt idx="13">
                  <c:v>9.92</c:v>
                </c:pt>
                <c:pt idx="14">
                  <c:v>10.67</c:v>
                </c:pt>
                <c:pt idx="15">
                  <c:v>11.44</c:v>
                </c:pt>
                <c:pt idx="16">
                  <c:v>13.84</c:v>
                </c:pt>
                <c:pt idx="17">
                  <c:v>15.18</c:v>
                </c:pt>
                <c:pt idx="18">
                  <c:v>16.74</c:v>
                </c:pt>
                <c:pt idx="19">
                  <c:v>19.43</c:v>
                </c:pt>
                <c:pt idx="20">
                  <c:v>23.53</c:v>
                </c:pt>
                <c:pt idx="21">
                  <c:v>25.14</c:v>
                </c:pt>
                <c:pt idx="22">
                  <c:v>29.83</c:v>
                </c:pt>
                <c:pt idx="23">
                  <c:v>1.28</c:v>
                </c:pt>
                <c:pt idx="24">
                  <c:v>1.56</c:v>
                </c:pt>
                <c:pt idx="25">
                  <c:v>2.54</c:v>
                </c:pt>
                <c:pt idx="26">
                  <c:v>3.62</c:v>
                </c:pt>
                <c:pt idx="27">
                  <c:v>6.47</c:v>
                </c:pt>
                <c:pt idx="28">
                  <c:v>30.45</c:v>
                </c:pt>
                <c:pt idx="29">
                  <c:v>34.77</c:v>
                </c:pt>
                <c:pt idx="30">
                  <c:v>40.17</c:v>
                </c:pt>
                <c:pt idx="31">
                  <c:v>20.31</c:v>
                </c:pt>
                <c:pt idx="32">
                  <c:v>26.7</c:v>
                </c:pt>
                <c:pt idx="33">
                  <c:v>8.51</c:v>
                </c:pt>
                <c:pt idx="34">
                  <c:v>11.27</c:v>
                </c:pt>
                <c:pt idx="35">
                  <c:v>11.55</c:v>
                </c:pt>
                <c:pt idx="36">
                  <c:v>14.98</c:v>
                </c:pt>
                <c:pt idx="37">
                  <c:v>15.08</c:v>
                </c:pt>
                <c:pt idx="38">
                  <c:v>16.59</c:v>
                </c:pt>
                <c:pt idx="39">
                  <c:v>16.92</c:v>
                </c:pt>
                <c:pt idx="40">
                  <c:v>18.29</c:v>
                </c:pt>
                <c:pt idx="41">
                  <c:v>19.92</c:v>
                </c:pt>
                <c:pt idx="42">
                  <c:v>20.51</c:v>
                </c:pt>
                <c:pt idx="43">
                  <c:v>21.13</c:v>
                </c:pt>
                <c:pt idx="44">
                  <c:v>22.2</c:v>
                </c:pt>
                <c:pt idx="45">
                  <c:v>22.54</c:v>
                </c:pt>
                <c:pt idx="46">
                  <c:v>27.16</c:v>
                </c:pt>
                <c:pt idx="47">
                  <c:v>28.23</c:v>
                </c:pt>
                <c:pt idx="48">
                  <c:v>30.04</c:v>
                </c:pt>
                <c:pt idx="49">
                  <c:v>8.26</c:v>
                </c:pt>
                <c:pt idx="50">
                  <c:v>16.73</c:v>
                </c:pt>
                <c:pt idx="51">
                  <c:v>20.63</c:v>
                </c:pt>
                <c:pt idx="52">
                  <c:v>8.38</c:v>
                </c:pt>
                <c:pt idx="53">
                  <c:v>10.36</c:v>
                </c:pt>
                <c:pt idx="54">
                  <c:v>11.47</c:v>
                </c:pt>
                <c:pt idx="55">
                  <c:v>12.63</c:v>
                </c:pt>
                <c:pt idx="56">
                  <c:v>14.82</c:v>
                </c:pt>
                <c:pt idx="57">
                  <c:v>14.9</c:v>
                </c:pt>
                <c:pt idx="58">
                  <c:v>15.36</c:v>
                </c:pt>
                <c:pt idx="59">
                  <c:v>17.26</c:v>
                </c:pt>
                <c:pt idx="60">
                  <c:v>21.61</c:v>
                </c:pt>
                <c:pt idx="61">
                  <c:v>21.71</c:v>
                </c:pt>
                <c:pt idx="62">
                  <c:v>28.92</c:v>
                </c:pt>
                <c:pt idx="63">
                  <c:v>29.24</c:v>
                </c:pt>
                <c:pt idx="64">
                  <c:v>16.75</c:v>
                </c:pt>
                <c:pt idx="65">
                  <c:v>23.17</c:v>
                </c:pt>
                <c:pt idx="66">
                  <c:v>24.04</c:v>
                </c:pt>
                <c:pt idx="67">
                  <c:v>24.27</c:v>
                </c:pt>
                <c:pt idx="68">
                  <c:v>26.41</c:v>
                </c:pt>
                <c:pt idx="69">
                  <c:v>27.03</c:v>
                </c:pt>
                <c:pt idx="70">
                  <c:v>30.02</c:v>
                </c:pt>
                <c:pt idx="71">
                  <c:v>30.7</c:v>
                </c:pt>
                <c:pt idx="72">
                  <c:v>30.7</c:v>
                </c:pt>
                <c:pt idx="73">
                  <c:v>34.68</c:v>
                </c:pt>
                <c:pt idx="74">
                  <c:v>37.5</c:v>
                </c:pt>
                <c:pt idx="75">
                  <c:v>10.05</c:v>
                </c:pt>
                <c:pt idx="76">
                  <c:v>8.8</c:v>
                </c:pt>
                <c:pt idx="77">
                  <c:v>9.19</c:v>
                </c:pt>
                <c:pt idx="78">
                  <c:v>10.03</c:v>
                </c:pt>
                <c:pt idx="79">
                  <c:v>10.12</c:v>
                </c:pt>
                <c:pt idx="80">
                  <c:v>12.92</c:v>
                </c:pt>
                <c:pt idx="81">
                  <c:v>0.85</c:v>
                </c:pt>
                <c:pt idx="82">
                  <c:v>6.57</c:v>
                </c:pt>
                <c:pt idx="83">
                  <c:v>4.51</c:v>
                </c:pt>
                <c:pt idx="84">
                  <c:v>6.3</c:v>
                </c:pt>
                <c:pt idx="85">
                  <c:v>4.51</c:v>
                </c:pt>
                <c:pt idx="86">
                  <c:v>6.85</c:v>
                </c:pt>
                <c:pt idx="87">
                  <c:v>40.6</c:v>
                </c:pt>
                <c:pt idx="88">
                  <c:v>3.25</c:v>
                </c:pt>
                <c:pt idx="89">
                  <c:v>8.87</c:v>
                </c:pt>
                <c:pt idx="90">
                  <c:v>14.49</c:v>
                </c:pt>
                <c:pt idx="91">
                  <c:v>7.95</c:v>
                </c:pt>
                <c:pt idx="92">
                  <c:v>7.99</c:v>
                </c:pt>
                <c:pt idx="93">
                  <c:v>8.01</c:v>
                </c:pt>
                <c:pt idx="94">
                  <c:v>9.52</c:v>
                </c:pt>
                <c:pt idx="95">
                  <c:v>10.72</c:v>
                </c:pt>
                <c:pt idx="96">
                  <c:v>11.44</c:v>
                </c:pt>
                <c:pt idx="97">
                  <c:v>11.53</c:v>
                </c:pt>
                <c:pt idx="98">
                  <c:v>11.99</c:v>
                </c:pt>
                <c:pt idx="99">
                  <c:v>12.38</c:v>
                </c:pt>
                <c:pt idx="100">
                  <c:v>12.55</c:v>
                </c:pt>
                <c:pt idx="101">
                  <c:v>12.92</c:v>
                </c:pt>
                <c:pt idx="102">
                  <c:v>13.72</c:v>
                </c:pt>
                <c:pt idx="103">
                  <c:v>15.15</c:v>
                </c:pt>
                <c:pt idx="104">
                  <c:v>16.28</c:v>
                </c:pt>
                <c:pt idx="105">
                  <c:v>16.65</c:v>
                </c:pt>
                <c:pt idx="106">
                  <c:v>10.32</c:v>
                </c:pt>
                <c:pt idx="107">
                  <c:v>11.14</c:v>
                </c:pt>
                <c:pt idx="108">
                  <c:v>17.09</c:v>
                </c:pt>
                <c:pt idx="109">
                  <c:v>3.31</c:v>
                </c:pt>
                <c:pt idx="110">
                  <c:v>8.79</c:v>
                </c:pt>
                <c:pt idx="111">
                  <c:v>16.76</c:v>
                </c:pt>
                <c:pt idx="112">
                  <c:v>18.15</c:v>
                </c:pt>
                <c:pt idx="113">
                  <c:v>13.45</c:v>
                </c:pt>
                <c:pt idx="114">
                  <c:v>22.27</c:v>
                </c:pt>
                <c:pt idx="115">
                  <c:v>26.55</c:v>
                </c:pt>
                <c:pt idx="116">
                  <c:v>15.23</c:v>
                </c:pt>
                <c:pt idx="117">
                  <c:v>10.68</c:v>
                </c:pt>
                <c:pt idx="118">
                  <c:v>2.94</c:v>
                </c:pt>
                <c:pt idx="119">
                  <c:v>13.9</c:v>
                </c:pt>
                <c:pt idx="120">
                  <c:v>20.22</c:v>
                </c:pt>
                <c:pt idx="121">
                  <c:v>24.41</c:v>
                </c:pt>
                <c:pt idx="122">
                  <c:v>10.24</c:v>
                </c:pt>
                <c:pt idx="123">
                  <c:v>10.27</c:v>
                </c:pt>
                <c:pt idx="124">
                  <c:v>10.89</c:v>
                </c:pt>
                <c:pt idx="125">
                  <c:v>12.92</c:v>
                </c:pt>
                <c:pt idx="126">
                  <c:v>13.6</c:v>
                </c:pt>
                <c:pt idx="127">
                  <c:v>15.83</c:v>
                </c:pt>
                <c:pt idx="128">
                  <c:v>16.36</c:v>
                </c:pt>
                <c:pt idx="129">
                  <c:v>1.25</c:v>
                </c:pt>
                <c:pt idx="130">
                  <c:v>2.76</c:v>
                </c:pt>
                <c:pt idx="131">
                  <c:v>9.87</c:v>
                </c:pt>
                <c:pt idx="132">
                  <c:v>10.44</c:v>
                </c:pt>
                <c:pt idx="133">
                  <c:v>9.51</c:v>
                </c:pt>
                <c:pt idx="134">
                  <c:v>11.3</c:v>
                </c:pt>
                <c:pt idx="135">
                  <c:v>13.08</c:v>
                </c:pt>
                <c:pt idx="136">
                  <c:v>13.95</c:v>
                </c:pt>
                <c:pt idx="137">
                  <c:v>34.56</c:v>
                </c:pt>
                <c:pt idx="138">
                  <c:v>39.76</c:v>
                </c:pt>
                <c:pt idx="139">
                  <c:v>40.72</c:v>
                </c:pt>
                <c:pt idx="140">
                  <c:v>11.6</c:v>
                </c:pt>
                <c:pt idx="141">
                  <c:v>8.92</c:v>
                </c:pt>
                <c:pt idx="142">
                  <c:v>9.76</c:v>
                </c:pt>
                <c:pt idx="143">
                  <c:v>10.59</c:v>
                </c:pt>
                <c:pt idx="144">
                  <c:v>23.48</c:v>
                </c:pt>
                <c:pt idx="145">
                  <c:v>35.98</c:v>
                </c:pt>
                <c:pt idx="146">
                  <c:v>14.41</c:v>
                </c:pt>
                <c:pt idx="147">
                  <c:v>15.75</c:v>
                </c:pt>
                <c:pt idx="148">
                  <c:v>8.66</c:v>
                </c:pt>
                <c:pt idx="149">
                  <c:v>12.96</c:v>
                </c:pt>
                <c:pt idx="150">
                  <c:v>13.78</c:v>
                </c:pt>
                <c:pt idx="151">
                  <c:v>11.34</c:v>
                </c:pt>
                <c:pt idx="152">
                  <c:v>12.12</c:v>
                </c:pt>
                <c:pt idx="153">
                  <c:v>6.42</c:v>
                </c:pt>
                <c:pt idx="154">
                  <c:v>6.68</c:v>
                </c:pt>
                <c:pt idx="155">
                  <c:v>8.75</c:v>
                </c:pt>
                <c:pt idx="156">
                  <c:v>6.1</c:v>
                </c:pt>
                <c:pt idx="157">
                  <c:v>5.58</c:v>
                </c:pt>
                <c:pt idx="158">
                  <c:v>3.42</c:v>
                </c:pt>
                <c:pt idx="159">
                  <c:v>8.710000000000001</c:v>
                </c:pt>
                <c:pt idx="160">
                  <c:v>1.42</c:v>
                </c:pt>
                <c:pt idx="161">
                  <c:v>12.07</c:v>
                </c:pt>
              </c:numCache>
            </c:numRef>
          </c:xVal>
          <c:yVal>
            <c:numRef>
              <c:f>'Fig 1AB'!$U$2:$U$163</c:f>
              <c:numCache>
                <c:formatCode>General</c:formatCode>
                <c:ptCount val="162"/>
                <c:pt idx="0">
                  <c:v>0.0</c:v>
                </c:pt>
                <c:pt idx="1">
                  <c:v>1.0</c:v>
                </c:pt>
                <c:pt idx="2">
                  <c:v>0.0</c:v>
                </c:pt>
                <c:pt idx="3">
                  <c:v>0.0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0.0</c:v>
                </c:pt>
                <c:pt idx="8">
                  <c:v>0.666666666666667</c:v>
                </c:pt>
                <c:pt idx="9">
                  <c:v>0.333333333333333</c:v>
                </c:pt>
                <c:pt idx="10">
                  <c:v>0.666666666666667</c:v>
                </c:pt>
                <c:pt idx="11">
                  <c:v>0.0</c:v>
                </c:pt>
                <c:pt idx="12">
                  <c:v>0.333333333333333</c:v>
                </c:pt>
                <c:pt idx="13">
                  <c:v>0.0</c:v>
                </c:pt>
                <c:pt idx="14">
                  <c:v>1.0</c:v>
                </c:pt>
                <c:pt idx="15">
                  <c:v>0.666666666666667</c:v>
                </c:pt>
                <c:pt idx="16">
                  <c:v>0.666666666666667</c:v>
                </c:pt>
                <c:pt idx="17">
                  <c:v>1.0</c:v>
                </c:pt>
                <c:pt idx="18">
                  <c:v>0.666666666666667</c:v>
                </c:pt>
                <c:pt idx="19">
                  <c:v>1.0</c:v>
                </c:pt>
                <c:pt idx="20">
                  <c:v>0.666666666666667</c:v>
                </c:pt>
                <c:pt idx="21">
                  <c:v>0.666666666666667</c:v>
                </c:pt>
                <c:pt idx="22">
                  <c:v>0.666666666666667</c:v>
                </c:pt>
                <c:pt idx="23">
                  <c:v>0.25</c:v>
                </c:pt>
                <c:pt idx="24">
                  <c:v>0.0</c:v>
                </c:pt>
                <c:pt idx="25">
                  <c:v>0.25</c:v>
                </c:pt>
                <c:pt idx="26">
                  <c:v>0.25</c:v>
                </c:pt>
                <c:pt idx="27">
                  <c:v>0.0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0.0</c:v>
                </c:pt>
                <c:pt idx="34">
                  <c:v>0.75</c:v>
                </c:pt>
                <c:pt idx="35">
                  <c:v>1.0</c:v>
                </c:pt>
                <c:pt idx="36">
                  <c:v>1.0</c:v>
                </c:pt>
                <c:pt idx="37">
                  <c:v>0.75</c:v>
                </c:pt>
                <c:pt idx="38">
                  <c:v>0.25</c:v>
                </c:pt>
                <c:pt idx="39">
                  <c:v>1.0</c:v>
                </c:pt>
                <c:pt idx="40">
                  <c:v>0.5</c:v>
                </c:pt>
                <c:pt idx="41">
                  <c:v>1.0</c:v>
                </c:pt>
                <c:pt idx="42">
                  <c:v>0.75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0.75</c:v>
                </c:pt>
                <c:pt idx="49">
                  <c:v>0.0</c:v>
                </c:pt>
                <c:pt idx="50">
                  <c:v>0.6</c:v>
                </c:pt>
                <c:pt idx="51">
                  <c:v>0.6</c:v>
                </c:pt>
                <c:pt idx="52">
                  <c:v>0.0</c:v>
                </c:pt>
                <c:pt idx="53">
                  <c:v>0.6</c:v>
                </c:pt>
                <c:pt idx="54">
                  <c:v>0.6</c:v>
                </c:pt>
                <c:pt idx="55">
                  <c:v>0.8</c:v>
                </c:pt>
                <c:pt idx="56">
                  <c:v>1.0</c:v>
                </c:pt>
                <c:pt idx="57">
                  <c:v>0.8</c:v>
                </c:pt>
                <c:pt idx="58">
                  <c:v>0.0</c:v>
                </c:pt>
                <c:pt idx="59">
                  <c:v>0.0</c:v>
                </c:pt>
                <c:pt idx="60">
                  <c:v>0.6</c:v>
                </c:pt>
                <c:pt idx="61">
                  <c:v>1.0</c:v>
                </c:pt>
                <c:pt idx="62">
                  <c:v>1.0</c:v>
                </c:pt>
                <c:pt idx="63">
                  <c:v>1.0</c:v>
                </c:pt>
                <c:pt idx="64">
                  <c:v>1.0</c:v>
                </c:pt>
                <c:pt idx="65">
                  <c:v>1.0</c:v>
                </c:pt>
                <c:pt idx="66">
                  <c:v>1.0</c:v>
                </c:pt>
                <c:pt idx="67">
                  <c:v>1.0</c:v>
                </c:pt>
                <c:pt idx="68">
                  <c:v>1.0</c:v>
                </c:pt>
                <c:pt idx="69">
                  <c:v>1.0</c:v>
                </c:pt>
                <c:pt idx="70">
                  <c:v>1.0</c:v>
                </c:pt>
                <c:pt idx="71">
                  <c:v>1.0</c:v>
                </c:pt>
                <c:pt idx="72">
                  <c:v>1.0</c:v>
                </c:pt>
                <c:pt idx="73">
                  <c:v>1.0</c:v>
                </c:pt>
                <c:pt idx="74">
                  <c:v>1.0</c:v>
                </c:pt>
                <c:pt idx="75">
                  <c:v>0.142857142857143</c:v>
                </c:pt>
                <c:pt idx="76">
                  <c:v>0.571428571428571</c:v>
                </c:pt>
                <c:pt idx="77">
                  <c:v>0.142857142857143</c:v>
                </c:pt>
                <c:pt idx="78">
                  <c:v>0.571428571428571</c:v>
                </c:pt>
                <c:pt idx="79">
                  <c:v>0.285714285714286</c:v>
                </c:pt>
                <c:pt idx="80">
                  <c:v>0.428571428571429</c:v>
                </c:pt>
                <c:pt idx="81">
                  <c:v>0.125</c:v>
                </c:pt>
                <c:pt idx="82">
                  <c:v>0.125</c:v>
                </c:pt>
                <c:pt idx="83">
                  <c:v>0.25</c:v>
                </c:pt>
                <c:pt idx="84">
                  <c:v>0.25</c:v>
                </c:pt>
                <c:pt idx="85">
                  <c:v>0.25</c:v>
                </c:pt>
                <c:pt idx="86">
                  <c:v>0.25</c:v>
                </c:pt>
                <c:pt idx="87">
                  <c:v>1.0</c:v>
                </c:pt>
                <c:pt idx="88">
                  <c:v>0.0</c:v>
                </c:pt>
                <c:pt idx="89">
                  <c:v>0.0</c:v>
                </c:pt>
                <c:pt idx="90">
                  <c:v>0.5</c:v>
                </c:pt>
                <c:pt idx="91">
                  <c:v>0.125</c:v>
                </c:pt>
                <c:pt idx="92">
                  <c:v>0.375</c:v>
                </c:pt>
                <c:pt idx="93">
                  <c:v>0.0</c:v>
                </c:pt>
                <c:pt idx="94">
                  <c:v>0.0</c:v>
                </c:pt>
                <c:pt idx="95">
                  <c:v>1.0</c:v>
                </c:pt>
                <c:pt idx="96">
                  <c:v>0.0</c:v>
                </c:pt>
                <c:pt idx="97">
                  <c:v>0.5</c:v>
                </c:pt>
                <c:pt idx="98">
                  <c:v>0.0</c:v>
                </c:pt>
                <c:pt idx="99">
                  <c:v>0.125</c:v>
                </c:pt>
                <c:pt idx="100">
                  <c:v>0.0</c:v>
                </c:pt>
                <c:pt idx="101">
                  <c:v>0.875</c:v>
                </c:pt>
                <c:pt idx="102">
                  <c:v>1.0</c:v>
                </c:pt>
                <c:pt idx="103">
                  <c:v>0.0</c:v>
                </c:pt>
                <c:pt idx="104">
                  <c:v>0.75</c:v>
                </c:pt>
                <c:pt idx="105">
                  <c:v>0.0</c:v>
                </c:pt>
                <c:pt idx="106">
                  <c:v>0.666666666666667</c:v>
                </c:pt>
                <c:pt idx="107">
                  <c:v>0.666666666666667</c:v>
                </c:pt>
                <c:pt idx="108">
                  <c:v>0.666666666666667</c:v>
                </c:pt>
                <c:pt idx="109">
                  <c:v>0.3</c:v>
                </c:pt>
                <c:pt idx="110">
                  <c:v>0.0</c:v>
                </c:pt>
                <c:pt idx="111">
                  <c:v>0.5</c:v>
                </c:pt>
                <c:pt idx="112">
                  <c:v>0.6</c:v>
                </c:pt>
                <c:pt idx="113">
                  <c:v>0.5</c:v>
                </c:pt>
                <c:pt idx="114">
                  <c:v>0.6</c:v>
                </c:pt>
                <c:pt idx="115">
                  <c:v>0.8</c:v>
                </c:pt>
                <c:pt idx="116">
                  <c:v>0.5</c:v>
                </c:pt>
                <c:pt idx="117">
                  <c:v>0.0909090909090909</c:v>
                </c:pt>
                <c:pt idx="118">
                  <c:v>0.0909090909090909</c:v>
                </c:pt>
                <c:pt idx="119">
                  <c:v>0.727272727272727</c:v>
                </c:pt>
                <c:pt idx="120">
                  <c:v>0.636363636363636</c:v>
                </c:pt>
                <c:pt idx="121">
                  <c:v>0.727272727272727</c:v>
                </c:pt>
                <c:pt idx="122">
                  <c:v>0.916666666666667</c:v>
                </c:pt>
                <c:pt idx="123">
                  <c:v>0.75</c:v>
                </c:pt>
                <c:pt idx="124">
                  <c:v>0.75</c:v>
                </c:pt>
                <c:pt idx="125">
                  <c:v>0.0833333333333333</c:v>
                </c:pt>
                <c:pt idx="126">
                  <c:v>0.416666666666667</c:v>
                </c:pt>
                <c:pt idx="127">
                  <c:v>0.75</c:v>
                </c:pt>
                <c:pt idx="128">
                  <c:v>0.75</c:v>
                </c:pt>
                <c:pt idx="129">
                  <c:v>0.142857142857143</c:v>
                </c:pt>
                <c:pt idx="130">
                  <c:v>0.0714285714285714</c:v>
                </c:pt>
                <c:pt idx="131">
                  <c:v>0.0714285714285714</c:v>
                </c:pt>
                <c:pt idx="132">
                  <c:v>0.428571428571429</c:v>
                </c:pt>
                <c:pt idx="133">
                  <c:v>0.785714285714286</c:v>
                </c:pt>
                <c:pt idx="134">
                  <c:v>0.714285714285714</c:v>
                </c:pt>
                <c:pt idx="135">
                  <c:v>0.785714285714286</c:v>
                </c:pt>
                <c:pt idx="136">
                  <c:v>0.714285714285714</c:v>
                </c:pt>
                <c:pt idx="137">
                  <c:v>0.785714285714286</c:v>
                </c:pt>
                <c:pt idx="138">
                  <c:v>0.785714285714286</c:v>
                </c:pt>
                <c:pt idx="139">
                  <c:v>0.785714285714286</c:v>
                </c:pt>
                <c:pt idx="140">
                  <c:v>0.625</c:v>
                </c:pt>
                <c:pt idx="141">
                  <c:v>0.125</c:v>
                </c:pt>
                <c:pt idx="142">
                  <c:v>0.5625</c:v>
                </c:pt>
                <c:pt idx="143">
                  <c:v>0.75</c:v>
                </c:pt>
                <c:pt idx="144">
                  <c:v>0.833333333333333</c:v>
                </c:pt>
                <c:pt idx="145">
                  <c:v>0.833333333333333</c:v>
                </c:pt>
                <c:pt idx="146">
                  <c:v>0.714285714285714</c:v>
                </c:pt>
                <c:pt idx="147">
                  <c:v>0.952380952380952</c:v>
                </c:pt>
                <c:pt idx="148">
                  <c:v>0.0909090909090909</c:v>
                </c:pt>
                <c:pt idx="149">
                  <c:v>0.727272727272727</c:v>
                </c:pt>
                <c:pt idx="150">
                  <c:v>0.111111111111111</c:v>
                </c:pt>
                <c:pt idx="151">
                  <c:v>0.333333333333333</c:v>
                </c:pt>
                <c:pt idx="152">
                  <c:v>0.111111111111111</c:v>
                </c:pt>
                <c:pt idx="153">
                  <c:v>0.0606060606060606</c:v>
                </c:pt>
                <c:pt idx="154">
                  <c:v>0.0606060606060606</c:v>
                </c:pt>
                <c:pt idx="155">
                  <c:v>0.484848484848485</c:v>
                </c:pt>
                <c:pt idx="156">
                  <c:v>0.0526315789473684</c:v>
                </c:pt>
                <c:pt idx="157">
                  <c:v>0.0526315789473684</c:v>
                </c:pt>
                <c:pt idx="158">
                  <c:v>0.0606060606060606</c:v>
                </c:pt>
                <c:pt idx="159">
                  <c:v>0.0405405405405405</c:v>
                </c:pt>
                <c:pt idx="160">
                  <c:v>0.0405405405405405</c:v>
                </c:pt>
                <c:pt idx="161">
                  <c:v>0.77027027027027</c:v>
                </c:pt>
              </c:numCache>
            </c:numRef>
          </c:yVal>
          <c:smooth val="0"/>
        </c:ser>
        <c:ser>
          <c:idx val="2"/>
          <c:order val="2"/>
          <c:tx>
            <c:v>Direct Methods -- Smoothed</c:v>
          </c:tx>
          <c:spPr>
            <a:ln w="47625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'Fig 1AB'!$B$175:$B$215</c:f>
              <c:numCache>
                <c:formatCode>General</c:formatCode>
                <c:ptCount val="41"/>
              </c:numCache>
            </c:numRef>
          </c:xVal>
          <c:yVal>
            <c:numRef>
              <c:f>'Fig 1AB'!$D$175:$D$215</c:f>
              <c:numCache>
                <c:formatCode>General</c:formatCode>
                <c:ptCount val="41"/>
              </c:numCache>
            </c:numRef>
          </c:yVal>
          <c:smooth val="0"/>
        </c:ser>
        <c:ser>
          <c:idx val="3"/>
          <c:order val="3"/>
          <c:tx>
            <c:v>Direct Methods + LLGC -- Smoothed</c:v>
          </c:tx>
          <c:spPr>
            <a:ln w="47625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'Fig 1AB'!$B$175:$B$215</c:f>
              <c:numCache>
                <c:formatCode>General</c:formatCode>
                <c:ptCount val="41"/>
              </c:numCache>
            </c:numRef>
          </c:xVal>
          <c:yVal>
            <c:numRef>
              <c:f>'Fig 1AB'!$E$175:$E$215</c:f>
              <c:numCache>
                <c:formatCode>General</c:formatCode>
                <c:ptCount val="4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0466408"/>
        <c:axId val="2130962360"/>
      </c:scatterChart>
      <c:valAx>
        <c:axId val="2130466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0962360"/>
        <c:crosses val="autoZero"/>
        <c:crossBetween val="midCat"/>
      </c:valAx>
      <c:valAx>
        <c:axId val="2130962360"/>
        <c:scaling>
          <c:orientation val="minMax"/>
          <c:max val="1.0"/>
        </c:scaling>
        <c:delete val="0"/>
        <c:axPos val="l"/>
        <c:numFmt formatCode="General" sourceLinked="1"/>
        <c:majorTickMark val="out"/>
        <c:minorTickMark val="none"/>
        <c:tickLblPos val="nextTo"/>
        <c:crossAx val="2130466408"/>
        <c:crosses val="autoZero"/>
        <c:crossBetween val="midCat"/>
        <c:majorUnit val="0.2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/>
              <a:t>Direct</a:t>
            </a:r>
            <a:r>
              <a:rPr lang="en-US" baseline="0"/>
              <a:t> Methods </a:t>
            </a:r>
            <a:r>
              <a:rPr lang="en-US"/>
              <a:t>Completion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803929400129"/>
          <c:y val="0.18592926961716"/>
          <c:w val="0.842275808065428"/>
          <c:h val="0.635420682867228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 1AB'!$Y$1</c:f>
              <c:strCache>
                <c:ptCount val="1"/>
                <c:pt idx="0">
                  <c:v>LLGC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9"/>
            <c:spPr>
              <a:noFill/>
              <a:ln>
                <a:solidFill>
                  <a:srgbClr val="0000FF"/>
                </a:solidFill>
              </a:ln>
            </c:spPr>
          </c:marker>
          <c:xVal>
            <c:numRef>
              <c:f>'Fig 1AB'!$AC$2:$AC$163</c:f>
              <c:numCache>
                <c:formatCode>General</c:formatCode>
                <c:ptCount val="162"/>
                <c:pt idx="0">
                  <c:v>-0.0134</c:v>
                </c:pt>
                <c:pt idx="1">
                  <c:v>-0.0155</c:v>
                </c:pt>
                <c:pt idx="2">
                  <c:v>-0.0073</c:v>
                </c:pt>
                <c:pt idx="3">
                  <c:v>0.0313</c:v>
                </c:pt>
                <c:pt idx="4">
                  <c:v>0.0085</c:v>
                </c:pt>
                <c:pt idx="5">
                  <c:v>0.0224</c:v>
                </c:pt>
                <c:pt idx="6">
                  <c:v>0.0184</c:v>
                </c:pt>
                <c:pt idx="7">
                  <c:v>-0.0198</c:v>
                </c:pt>
                <c:pt idx="8">
                  <c:v>0.0353</c:v>
                </c:pt>
                <c:pt idx="9">
                  <c:v>0.0268</c:v>
                </c:pt>
                <c:pt idx="10">
                  <c:v>0.0404</c:v>
                </c:pt>
                <c:pt idx="11">
                  <c:v>0.0068</c:v>
                </c:pt>
                <c:pt idx="12">
                  <c:v>-0.0028</c:v>
                </c:pt>
                <c:pt idx="13">
                  <c:v>-0.0065</c:v>
                </c:pt>
                <c:pt idx="14">
                  <c:v>0.0039</c:v>
                </c:pt>
                <c:pt idx="15">
                  <c:v>-0.0134</c:v>
                </c:pt>
                <c:pt idx="16">
                  <c:v>0.0256</c:v>
                </c:pt>
                <c:pt idx="17">
                  <c:v>0.0111</c:v>
                </c:pt>
                <c:pt idx="18">
                  <c:v>0.0629</c:v>
                </c:pt>
                <c:pt idx="19">
                  <c:v>0.0898</c:v>
                </c:pt>
                <c:pt idx="20">
                  <c:v>0.0015</c:v>
                </c:pt>
                <c:pt idx="21">
                  <c:v>0.0236</c:v>
                </c:pt>
                <c:pt idx="22">
                  <c:v>0.0333</c:v>
                </c:pt>
                <c:pt idx="23">
                  <c:v>-0.0125</c:v>
                </c:pt>
                <c:pt idx="24">
                  <c:v>0.0032</c:v>
                </c:pt>
                <c:pt idx="25">
                  <c:v>-0.0097</c:v>
                </c:pt>
                <c:pt idx="26">
                  <c:v>0.0118</c:v>
                </c:pt>
                <c:pt idx="27">
                  <c:v>0.0419</c:v>
                </c:pt>
                <c:pt idx="28">
                  <c:v>0.0293</c:v>
                </c:pt>
                <c:pt idx="29">
                  <c:v>0.0375</c:v>
                </c:pt>
                <c:pt idx="30">
                  <c:v>0.0256</c:v>
                </c:pt>
                <c:pt idx="31">
                  <c:v>-0.0078</c:v>
                </c:pt>
                <c:pt idx="32">
                  <c:v>0.0098</c:v>
                </c:pt>
                <c:pt idx="33">
                  <c:v>-0.0268</c:v>
                </c:pt>
                <c:pt idx="34">
                  <c:v>0.0067</c:v>
                </c:pt>
                <c:pt idx="35">
                  <c:v>0.0563</c:v>
                </c:pt>
                <c:pt idx="36">
                  <c:v>0.0094</c:v>
                </c:pt>
                <c:pt idx="37">
                  <c:v>0.0096</c:v>
                </c:pt>
                <c:pt idx="38">
                  <c:v>0.0015</c:v>
                </c:pt>
                <c:pt idx="39">
                  <c:v>0.03</c:v>
                </c:pt>
                <c:pt idx="40">
                  <c:v>0.0028</c:v>
                </c:pt>
                <c:pt idx="41">
                  <c:v>0.0505</c:v>
                </c:pt>
                <c:pt idx="42">
                  <c:v>0.0168</c:v>
                </c:pt>
                <c:pt idx="43">
                  <c:v>0.0344</c:v>
                </c:pt>
                <c:pt idx="44">
                  <c:v>0.0111</c:v>
                </c:pt>
                <c:pt idx="45">
                  <c:v>0.0057</c:v>
                </c:pt>
                <c:pt idx="46">
                  <c:v>0.0169</c:v>
                </c:pt>
                <c:pt idx="47">
                  <c:v>0.008</c:v>
                </c:pt>
                <c:pt idx="48">
                  <c:v>0.0116</c:v>
                </c:pt>
                <c:pt idx="49">
                  <c:v>-0.0072</c:v>
                </c:pt>
                <c:pt idx="50">
                  <c:v>0.0665</c:v>
                </c:pt>
                <c:pt idx="51">
                  <c:v>0.0658</c:v>
                </c:pt>
                <c:pt idx="52">
                  <c:v>0.016</c:v>
                </c:pt>
                <c:pt idx="53">
                  <c:v>0.0531</c:v>
                </c:pt>
                <c:pt idx="54">
                  <c:v>0.0068</c:v>
                </c:pt>
                <c:pt idx="55">
                  <c:v>0.0032</c:v>
                </c:pt>
                <c:pt idx="56">
                  <c:v>0.0057</c:v>
                </c:pt>
                <c:pt idx="57">
                  <c:v>0.0135</c:v>
                </c:pt>
                <c:pt idx="58">
                  <c:v>0.0021</c:v>
                </c:pt>
                <c:pt idx="59">
                  <c:v>0.0157</c:v>
                </c:pt>
                <c:pt idx="60">
                  <c:v>0.1075</c:v>
                </c:pt>
                <c:pt idx="61">
                  <c:v>0.0303</c:v>
                </c:pt>
                <c:pt idx="62">
                  <c:v>0.0931</c:v>
                </c:pt>
                <c:pt idx="63">
                  <c:v>0.0688</c:v>
                </c:pt>
                <c:pt idx="64">
                  <c:v>0.0191</c:v>
                </c:pt>
                <c:pt idx="65">
                  <c:v>0.0184</c:v>
                </c:pt>
                <c:pt idx="66">
                  <c:v>0.0152</c:v>
                </c:pt>
                <c:pt idx="67">
                  <c:v>0.0421</c:v>
                </c:pt>
                <c:pt idx="68">
                  <c:v>0.0275</c:v>
                </c:pt>
                <c:pt idx="69">
                  <c:v>0.0444</c:v>
                </c:pt>
                <c:pt idx="70">
                  <c:v>0.161</c:v>
                </c:pt>
                <c:pt idx="71">
                  <c:v>0.1996</c:v>
                </c:pt>
                <c:pt idx="72">
                  <c:v>0.1996</c:v>
                </c:pt>
                <c:pt idx="73">
                  <c:v>0.0855</c:v>
                </c:pt>
                <c:pt idx="74">
                  <c:v>0.1151</c:v>
                </c:pt>
                <c:pt idx="75">
                  <c:v>0.0123</c:v>
                </c:pt>
                <c:pt idx="76">
                  <c:v>0.0023</c:v>
                </c:pt>
                <c:pt idx="77">
                  <c:v>0.0087</c:v>
                </c:pt>
                <c:pt idx="78">
                  <c:v>0.0124</c:v>
                </c:pt>
                <c:pt idx="79">
                  <c:v>0.0129</c:v>
                </c:pt>
                <c:pt idx="80">
                  <c:v>0.0161</c:v>
                </c:pt>
                <c:pt idx="81">
                  <c:v>-0.0064</c:v>
                </c:pt>
                <c:pt idx="82">
                  <c:v>0.003</c:v>
                </c:pt>
                <c:pt idx="83">
                  <c:v>-0.0202</c:v>
                </c:pt>
                <c:pt idx="84">
                  <c:v>-0.0006</c:v>
                </c:pt>
                <c:pt idx="85">
                  <c:v>-0.0202</c:v>
                </c:pt>
                <c:pt idx="86">
                  <c:v>-0.0112</c:v>
                </c:pt>
                <c:pt idx="87">
                  <c:v>0.0422</c:v>
                </c:pt>
                <c:pt idx="88">
                  <c:v>0.0346</c:v>
                </c:pt>
                <c:pt idx="89">
                  <c:v>0.0122</c:v>
                </c:pt>
                <c:pt idx="90">
                  <c:v>0.0256</c:v>
                </c:pt>
                <c:pt idx="91">
                  <c:v>-0.0034</c:v>
                </c:pt>
                <c:pt idx="92">
                  <c:v>-0.0186</c:v>
                </c:pt>
                <c:pt idx="93">
                  <c:v>0.0075</c:v>
                </c:pt>
                <c:pt idx="94">
                  <c:v>-0.0028</c:v>
                </c:pt>
                <c:pt idx="95">
                  <c:v>0.0274</c:v>
                </c:pt>
                <c:pt idx="96">
                  <c:v>-0.0012</c:v>
                </c:pt>
                <c:pt idx="97">
                  <c:v>0.0297</c:v>
                </c:pt>
                <c:pt idx="98">
                  <c:v>0.0178</c:v>
                </c:pt>
                <c:pt idx="99">
                  <c:v>0.0144</c:v>
                </c:pt>
                <c:pt idx="100">
                  <c:v>0.0006</c:v>
                </c:pt>
                <c:pt idx="101">
                  <c:v>0.0411</c:v>
                </c:pt>
                <c:pt idx="102">
                  <c:v>0.0263</c:v>
                </c:pt>
                <c:pt idx="103">
                  <c:v>-0.0002</c:v>
                </c:pt>
                <c:pt idx="104">
                  <c:v>0.0618</c:v>
                </c:pt>
                <c:pt idx="105">
                  <c:v>-0.0008</c:v>
                </c:pt>
                <c:pt idx="106">
                  <c:v>0.0298</c:v>
                </c:pt>
                <c:pt idx="107">
                  <c:v>0.0114</c:v>
                </c:pt>
                <c:pt idx="108">
                  <c:v>0.0561</c:v>
                </c:pt>
                <c:pt idx="109">
                  <c:v>0.011</c:v>
                </c:pt>
                <c:pt idx="110">
                  <c:v>-0.0023</c:v>
                </c:pt>
                <c:pt idx="111">
                  <c:v>0.0102</c:v>
                </c:pt>
                <c:pt idx="112">
                  <c:v>0.0231</c:v>
                </c:pt>
                <c:pt idx="113">
                  <c:v>0.0072</c:v>
                </c:pt>
                <c:pt idx="114">
                  <c:v>0.0491</c:v>
                </c:pt>
                <c:pt idx="115">
                  <c:v>0.0405</c:v>
                </c:pt>
                <c:pt idx="116">
                  <c:v>0.0403</c:v>
                </c:pt>
                <c:pt idx="117">
                  <c:v>0.0013</c:v>
                </c:pt>
                <c:pt idx="118">
                  <c:v>0.0098</c:v>
                </c:pt>
                <c:pt idx="119">
                  <c:v>0.0227</c:v>
                </c:pt>
                <c:pt idx="120">
                  <c:v>0.0527</c:v>
                </c:pt>
                <c:pt idx="121">
                  <c:v>0.0692</c:v>
                </c:pt>
                <c:pt idx="122">
                  <c:v>0.0292</c:v>
                </c:pt>
                <c:pt idx="123">
                  <c:v>0.0263</c:v>
                </c:pt>
                <c:pt idx="124">
                  <c:v>0.0275</c:v>
                </c:pt>
                <c:pt idx="125">
                  <c:v>0.0122</c:v>
                </c:pt>
                <c:pt idx="126">
                  <c:v>0.0168</c:v>
                </c:pt>
                <c:pt idx="127">
                  <c:v>0.0209</c:v>
                </c:pt>
                <c:pt idx="128">
                  <c:v>0.02</c:v>
                </c:pt>
                <c:pt idx="129">
                  <c:v>-0.0156</c:v>
                </c:pt>
                <c:pt idx="130">
                  <c:v>0.012</c:v>
                </c:pt>
                <c:pt idx="131">
                  <c:v>-0.0073</c:v>
                </c:pt>
                <c:pt idx="132">
                  <c:v>0.0098</c:v>
                </c:pt>
                <c:pt idx="133">
                  <c:v>0.0195</c:v>
                </c:pt>
                <c:pt idx="134">
                  <c:v>0.0618</c:v>
                </c:pt>
                <c:pt idx="135">
                  <c:v>0.0625</c:v>
                </c:pt>
                <c:pt idx="136">
                  <c:v>0.0124</c:v>
                </c:pt>
                <c:pt idx="137">
                  <c:v>0.1151</c:v>
                </c:pt>
                <c:pt idx="138">
                  <c:v>0.2188</c:v>
                </c:pt>
                <c:pt idx="139">
                  <c:v>0.1455</c:v>
                </c:pt>
                <c:pt idx="140">
                  <c:v>0.0272</c:v>
                </c:pt>
                <c:pt idx="141">
                  <c:v>0.0248</c:v>
                </c:pt>
                <c:pt idx="142">
                  <c:v>-0.0009</c:v>
                </c:pt>
                <c:pt idx="143">
                  <c:v>0.0308</c:v>
                </c:pt>
                <c:pt idx="144">
                  <c:v>0.0282</c:v>
                </c:pt>
                <c:pt idx="145">
                  <c:v>0.1568</c:v>
                </c:pt>
                <c:pt idx="146">
                  <c:v>0.0296</c:v>
                </c:pt>
                <c:pt idx="147">
                  <c:v>0.0257</c:v>
                </c:pt>
                <c:pt idx="148">
                  <c:v>-0.0016</c:v>
                </c:pt>
                <c:pt idx="149">
                  <c:v>0.0477</c:v>
                </c:pt>
                <c:pt idx="150">
                  <c:v>0.0058</c:v>
                </c:pt>
                <c:pt idx="151">
                  <c:v>0.0005</c:v>
                </c:pt>
                <c:pt idx="152">
                  <c:v>0.0096</c:v>
                </c:pt>
                <c:pt idx="153">
                  <c:v>0.0021</c:v>
                </c:pt>
                <c:pt idx="154">
                  <c:v>0.0008</c:v>
                </c:pt>
                <c:pt idx="155">
                  <c:v>0.0365</c:v>
                </c:pt>
                <c:pt idx="156">
                  <c:v>0.0066</c:v>
                </c:pt>
                <c:pt idx="157">
                  <c:v>0.0065</c:v>
                </c:pt>
                <c:pt idx="158">
                  <c:v>0.0006</c:v>
                </c:pt>
                <c:pt idx="159">
                  <c:v>0.0015</c:v>
                </c:pt>
                <c:pt idx="160">
                  <c:v>-0.0042</c:v>
                </c:pt>
                <c:pt idx="161">
                  <c:v>0.0404</c:v>
                </c:pt>
              </c:numCache>
            </c:numRef>
          </c:xVal>
          <c:yVal>
            <c:numRef>
              <c:f>'Fig 1AB'!$U$2:$U$163</c:f>
              <c:numCache>
                <c:formatCode>General</c:formatCode>
                <c:ptCount val="162"/>
                <c:pt idx="0">
                  <c:v>0.0</c:v>
                </c:pt>
                <c:pt idx="1">
                  <c:v>1.0</c:v>
                </c:pt>
                <c:pt idx="2">
                  <c:v>0.0</c:v>
                </c:pt>
                <c:pt idx="3">
                  <c:v>0.0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0.0</c:v>
                </c:pt>
                <c:pt idx="8">
                  <c:v>0.666666666666667</c:v>
                </c:pt>
                <c:pt idx="9">
                  <c:v>0.333333333333333</c:v>
                </c:pt>
                <c:pt idx="10">
                  <c:v>0.666666666666667</c:v>
                </c:pt>
                <c:pt idx="11">
                  <c:v>0.0</c:v>
                </c:pt>
                <c:pt idx="12">
                  <c:v>0.333333333333333</c:v>
                </c:pt>
                <c:pt idx="13">
                  <c:v>0.0</c:v>
                </c:pt>
                <c:pt idx="14">
                  <c:v>1.0</c:v>
                </c:pt>
                <c:pt idx="15">
                  <c:v>0.666666666666667</c:v>
                </c:pt>
                <c:pt idx="16">
                  <c:v>0.666666666666667</c:v>
                </c:pt>
                <c:pt idx="17">
                  <c:v>1.0</c:v>
                </c:pt>
                <c:pt idx="18">
                  <c:v>0.666666666666667</c:v>
                </c:pt>
                <c:pt idx="19">
                  <c:v>1.0</c:v>
                </c:pt>
                <c:pt idx="20">
                  <c:v>0.666666666666667</c:v>
                </c:pt>
                <c:pt idx="21">
                  <c:v>0.666666666666667</c:v>
                </c:pt>
                <c:pt idx="22">
                  <c:v>0.666666666666667</c:v>
                </c:pt>
                <c:pt idx="23">
                  <c:v>0.25</c:v>
                </c:pt>
                <c:pt idx="24">
                  <c:v>0.0</c:v>
                </c:pt>
                <c:pt idx="25">
                  <c:v>0.25</c:v>
                </c:pt>
                <c:pt idx="26">
                  <c:v>0.25</c:v>
                </c:pt>
                <c:pt idx="27">
                  <c:v>0.0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0.0</c:v>
                </c:pt>
                <c:pt idx="34">
                  <c:v>0.75</c:v>
                </c:pt>
                <c:pt idx="35">
                  <c:v>1.0</c:v>
                </c:pt>
                <c:pt idx="36">
                  <c:v>1.0</c:v>
                </c:pt>
                <c:pt idx="37">
                  <c:v>0.75</c:v>
                </c:pt>
                <c:pt idx="38">
                  <c:v>0.25</c:v>
                </c:pt>
                <c:pt idx="39">
                  <c:v>1.0</c:v>
                </c:pt>
                <c:pt idx="40">
                  <c:v>0.5</c:v>
                </c:pt>
                <c:pt idx="41">
                  <c:v>1.0</c:v>
                </c:pt>
                <c:pt idx="42">
                  <c:v>0.75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0.75</c:v>
                </c:pt>
                <c:pt idx="49">
                  <c:v>0.0</c:v>
                </c:pt>
                <c:pt idx="50">
                  <c:v>0.6</c:v>
                </c:pt>
                <c:pt idx="51">
                  <c:v>0.6</c:v>
                </c:pt>
                <c:pt idx="52">
                  <c:v>0.0</c:v>
                </c:pt>
                <c:pt idx="53">
                  <c:v>0.6</c:v>
                </c:pt>
                <c:pt idx="54">
                  <c:v>0.6</c:v>
                </c:pt>
                <c:pt idx="55">
                  <c:v>0.8</c:v>
                </c:pt>
                <c:pt idx="56">
                  <c:v>1.0</c:v>
                </c:pt>
                <c:pt idx="57">
                  <c:v>0.8</c:v>
                </c:pt>
                <c:pt idx="58">
                  <c:v>0.0</c:v>
                </c:pt>
                <c:pt idx="59">
                  <c:v>0.0</c:v>
                </c:pt>
                <c:pt idx="60">
                  <c:v>0.6</c:v>
                </c:pt>
                <c:pt idx="61">
                  <c:v>1.0</c:v>
                </c:pt>
                <c:pt idx="62">
                  <c:v>1.0</c:v>
                </c:pt>
                <c:pt idx="63">
                  <c:v>1.0</c:v>
                </c:pt>
                <c:pt idx="64">
                  <c:v>1.0</c:v>
                </c:pt>
                <c:pt idx="65">
                  <c:v>1.0</c:v>
                </c:pt>
                <c:pt idx="66">
                  <c:v>1.0</c:v>
                </c:pt>
                <c:pt idx="67">
                  <c:v>1.0</c:v>
                </c:pt>
                <c:pt idx="68">
                  <c:v>1.0</c:v>
                </c:pt>
                <c:pt idx="69">
                  <c:v>1.0</c:v>
                </c:pt>
                <c:pt idx="70">
                  <c:v>1.0</c:v>
                </c:pt>
                <c:pt idx="71">
                  <c:v>1.0</c:v>
                </c:pt>
                <c:pt idx="72">
                  <c:v>1.0</c:v>
                </c:pt>
                <c:pt idx="73">
                  <c:v>1.0</c:v>
                </c:pt>
                <c:pt idx="74">
                  <c:v>1.0</c:v>
                </c:pt>
                <c:pt idx="75">
                  <c:v>0.142857142857143</c:v>
                </c:pt>
                <c:pt idx="76">
                  <c:v>0.571428571428571</c:v>
                </c:pt>
                <c:pt idx="77">
                  <c:v>0.142857142857143</c:v>
                </c:pt>
                <c:pt idx="78">
                  <c:v>0.571428571428571</c:v>
                </c:pt>
                <c:pt idx="79">
                  <c:v>0.285714285714286</c:v>
                </c:pt>
                <c:pt idx="80">
                  <c:v>0.428571428571429</c:v>
                </c:pt>
                <c:pt idx="81">
                  <c:v>0.125</c:v>
                </c:pt>
                <c:pt idx="82">
                  <c:v>0.125</c:v>
                </c:pt>
                <c:pt idx="83">
                  <c:v>0.25</c:v>
                </c:pt>
                <c:pt idx="84">
                  <c:v>0.25</c:v>
                </c:pt>
                <c:pt idx="85">
                  <c:v>0.25</c:v>
                </c:pt>
                <c:pt idx="86">
                  <c:v>0.25</c:v>
                </c:pt>
                <c:pt idx="87">
                  <c:v>1.0</c:v>
                </c:pt>
                <c:pt idx="88">
                  <c:v>0.0</c:v>
                </c:pt>
                <c:pt idx="89">
                  <c:v>0.0</c:v>
                </c:pt>
                <c:pt idx="90">
                  <c:v>0.5</c:v>
                </c:pt>
                <c:pt idx="91">
                  <c:v>0.125</c:v>
                </c:pt>
                <c:pt idx="92">
                  <c:v>0.375</c:v>
                </c:pt>
                <c:pt idx="93">
                  <c:v>0.0</c:v>
                </c:pt>
                <c:pt idx="94">
                  <c:v>0.0</c:v>
                </c:pt>
                <c:pt idx="95">
                  <c:v>1.0</c:v>
                </c:pt>
                <c:pt idx="96">
                  <c:v>0.0</c:v>
                </c:pt>
                <c:pt idx="97">
                  <c:v>0.5</c:v>
                </c:pt>
                <c:pt idx="98">
                  <c:v>0.0</c:v>
                </c:pt>
                <c:pt idx="99">
                  <c:v>0.125</c:v>
                </c:pt>
                <c:pt idx="100">
                  <c:v>0.0</c:v>
                </c:pt>
                <c:pt idx="101">
                  <c:v>0.875</c:v>
                </c:pt>
                <c:pt idx="102">
                  <c:v>1.0</c:v>
                </c:pt>
                <c:pt idx="103">
                  <c:v>0.0</c:v>
                </c:pt>
                <c:pt idx="104">
                  <c:v>0.75</c:v>
                </c:pt>
                <c:pt idx="105">
                  <c:v>0.0</c:v>
                </c:pt>
                <c:pt idx="106">
                  <c:v>0.666666666666667</c:v>
                </c:pt>
                <c:pt idx="107">
                  <c:v>0.666666666666667</c:v>
                </c:pt>
                <c:pt idx="108">
                  <c:v>0.666666666666667</c:v>
                </c:pt>
                <c:pt idx="109">
                  <c:v>0.3</c:v>
                </c:pt>
                <c:pt idx="110">
                  <c:v>0.0</c:v>
                </c:pt>
                <c:pt idx="111">
                  <c:v>0.5</c:v>
                </c:pt>
                <c:pt idx="112">
                  <c:v>0.6</c:v>
                </c:pt>
                <c:pt idx="113">
                  <c:v>0.5</c:v>
                </c:pt>
                <c:pt idx="114">
                  <c:v>0.6</c:v>
                </c:pt>
                <c:pt idx="115">
                  <c:v>0.8</c:v>
                </c:pt>
                <c:pt idx="116">
                  <c:v>0.5</c:v>
                </c:pt>
                <c:pt idx="117">
                  <c:v>0.0909090909090909</c:v>
                </c:pt>
                <c:pt idx="118">
                  <c:v>0.0909090909090909</c:v>
                </c:pt>
                <c:pt idx="119">
                  <c:v>0.727272727272727</c:v>
                </c:pt>
                <c:pt idx="120">
                  <c:v>0.636363636363636</c:v>
                </c:pt>
                <c:pt idx="121">
                  <c:v>0.727272727272727</c:v>
                </c:pt>
                <c:pt idx="122">
                  <c:v>0.916666666666667</c:v>
                </c:pt>
                <c:pt idx="123">
                  <c:v>0.75</c:v>
                </c:pt>
                <c:pt idx="124">
                  <c:v>0.75</c:v>
                </c:pt>
                <c:pt idx="125">
                  <c:v>0.0833333333333333</c:v>
                </c:pt>
                <c:pt idx="126">
                  <c:v>0.416666666666667</c:v>
                </c:pt>
                <c:pt idx="127">
                  <c:v>0.75</c:v>
                </c:pt>
                <c:pt idx="128">
                  <c:v>0.75</c:v>
                </c:pt>
                <c:pt idx="129">
                  <c:v>0.142857142857143</c:v>
                </c:pt>
                <c:pt idx="130">
                  <c:v>0.0714285714285714</c:v>
                </c:pt>
                <c:pt idx="131">
                  <c:v>0.0714285714285714</c:v>
                </c:pt>
                <c:pt idx="132">
                  <c:v>0.428571428571429</c:v>
                </c:pt>
                <c:pt idx="133">
                  <c:v>0.785714285714286</c:v>
                </c:pt>
                <c:pt idx="134">
                  <c:v>0.714285714285714</c:v>
                </c:pt>
                <c:pt idx="135">
                  <c:v>0.785714285714286</c:v>
                </c:pt>
                <c:pt idx="136">
                  <c:v>0.714285714285714</c:v>
                </c:pt>
                <c:pt idx="137">
                  <c:v>0.785714285714286</c:v>
                </c:pt>
                <c:pt idx="138">
                  <c:v>0.785714285714286</c:v>
                </c:pt>
                <c:pt idx="139">
                  <c:v>0.785714285714286</c:v>
                </c:pt>
                <c:pt idx="140">
                  <c:v>0.625</c:v>
                </c:pt>
                <c:pt idx="141">
                  <c:v>0.125</c:v>
                </c:pt>
                <c:pt idx="142">
                  <c:v>0.5625</c:v>
                </c:pt>
                <c:pt idx="143">
                  <c:v>0.75</c:v>
                </c:pt>
                <c:pt idx="144">
                  <c:v>0.833333333333333</c:v>
                </c:pt>
                <c:pt idx="145">
                  <c:v>0.833333333333333</c:v>
                </c:pt>
                <c:pt idx="146">
                  <c:v>0.714285714285714</c:v>
                </c:pt>
                <c:pt idx="147">
                  <c:v>0.952380952380952</c:v>
                </c:pt>
                <c:pt idx="148">
                  <c:v>0.0909090909090909</c:v>
                </c:pt>
                <c:pt idx="149">
                  <c:v>0.727272727272727</c:v>
                </c:pt>
                <c:pt idx="150">
                  <c:v>0.111111111111111</c:v>
                </c:pt>
                <c:pt idx="151">
                  <c:v>0.333333333333333</c:v>
                </c:pt>
                <c:pt idx="152">
                  <c:v>0.111111111111111</c:v>
                </c:pt>
                <c:pt idx="153">
                  <c:v>0.0606060606060606</c:v>
                </c:pt>
                <c:pt idx="154">
                  <c:v>0.0606060606060606</c:v>
                </c:pt>
                <c:pt idx="155">
                  <c:v>0.484848484848485</c:v>
                </c:pt>
                <c:pt idx="156">
                  <c:v>0.0526315789473684</c:v>
                </c:pt>
                <c:pt idx="157">
                  <c:v>0.0526315789473684</c:v>
                </c:pt>
                <c:pt idx="158">
                  <c:v>0.0606060606060606</c:v>
                </c:pt>
                <c:pt idx="159">
                  <c:v>0.0405405405405405</c:v>
                </c:pt>
                <c:pt idx="160">
                  <c:v>0.0405405405405405</c:v>
                </c:pt>
                <c:pt idx="161">
                  <c:v>0.77027027027027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288520"/>
        <c:axId val="2070286168"/>
      </c:scatterChart>
      <c:valAx>
        <c:axId val="2131288520"/>
        <c:scaling>
          <c:orientation val="minMax"/>
          <c:max val="0.1"/>
        </c:scaling>
        <c:delete val="0"/>
        <c:axPos val="b"/>
        <c:title>
          <c:tx>
            <c:rich>
              <a:bodyPr/>
              <a:lstStyle/>
              <a:p>
                <a:pPr>
                  <a:defRPr sz="2400"/>
                </a:pPr>
                <a:r>
                  <a:rPr lang="en-US" sz="2400"/>
                  <a:t>Skew of</a:t>
                </a:r>
                <a:r>
                  <a:rPr lang="en-US" sz="2400" baseline="0"/>
                  <a:t> Anomalous difference Patterson</a:t>
                </a:r>
                <a:endParaRPr lang="en-US" sz="2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070286168"/>
        <c:crosses val="autoZero"/>
        <c:crossBetween val="midCat"/>
      </c:valAx>
      <c:valAx>
        <c:axId val="2070286168"/>
        <c:scaling>
          <c:orientation val="minMax"/>
          <c:max val="1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2400"/>
                </a:pPr>
                <a:r>
                  <a:rPr lang="en-US" sz="2400"/>
                  <a:t>Fraction of sites found</a:t>
                </a:r>
              </a:p>
            </c:rich>
          </c:tx>
          <c:layout>
            <c:manualLayout>
              <c:xMode val="edge"/>
              <c:yMode val="edge"/>
              <c:x val="0.0207357640077599"/>
              <c:y val="0.210200923160467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31288520"/>
        <c:crossesAt val="-0.05"/>
        <c:crossBetween val="midCat"/>
        <c:majorUnit val="0.2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/>
              <a:t>Direct Methods Completion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803929400129"/>
          <c:y val="0.18592926961716"/>
          <c:w val="0.842275808065428"/>
          <c:h val="0.635420682867228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 1AB'!$Y$1</c:f>
              <c:strCache>
                <c:ptCount val="1"/>
                <c:pt idx="0">
                  <c:v>LLGC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9"/>
            <c:spPr>
              <a:noFill/>
              <a:ln>
                <a:solidFill>
                  <a:srgbClr val="0000FF"/>
                </a:solidFill>
              </a:ln>
            </c:spPr>
          </c:marker>
          <c:xVal>
            <c:numRef>
              <c:f>'Fig 1AB'!$AD$2:$AD$163</c:f>
              <c:numCache>
                <c:formatCode>General</c:formatCode>
                <c:ptCount val="162"/>
                <c:pt idx="0">
                  <c:v>-1.055542419801308</c:v>
                </c:pt>
                <c:pt idx="1">
                  <c:v>-1.272605693056573</c:v>
                </c:pt>
                <c:pt idx="2">
                  <c:v>-0.439760628069408</c:v>
                </c:pt>
                <c:pt idx="3">
                  <c:v>1.877478260859497</c:v>
                </c:pt>
                <c:pt idx="4">
                  <c:v>0.740183592090503</c:v>
                </c:pt>
                <c:pt idx="5">
                  <c:v>1.854065198422105</c:v>
                </c:pt>
                <c:pt idx="6">
                  <c:v>2.993607055042462</c:v>
                </c:pt>
                <c:pt idx="7">
                  <c:v>-1.459973109341402</c:v>
                </c:pt>
                <c:pt idx="8">
                  <c:v>5.341159467756041</c:v>
                </c:pt>
                <c:pt idx="9">
                  <c:v>4.077829383385234</c:v>
                </c:pt>
                <c:pt idx="10">
                  <c:v>6.192148473672122</c:v>
                </c:pt>
                <c:pt idx="11">
                  <c:v>0.690091124417638</c:v>
                </c:pt>
                <c:pt idx="12">
                  <c:v>-0.212154283482564</c:v>
                </c:pt>
                <c:pt idx="13">
                  <c:v>-0.664432276458632</c:v>
                </c:pt>
                <c:pt idx="14">
                  <c:v>0.256660300786857</c:v>
                </c:pt>
                <c:pt idx="15">
                  <c:v>-0.886833016976702</c:v>
                </c:pt>
                <c:pt idx="16">
                  <c:v>2.641890232390437</c:v>
                </c:pt>
                <c:pt idx="17">
                  <c:v>0.723461180713934</c:v>
                </c:pt>
                <c:pt idx="18">
                  <c:v>4.515676819702667</c:v>
                </c:pt>
                <c:pt idx="19">
                  <c:v>6.175994591966545</c:v>
                </c:pt>
                <c:pt idx="20">
                  <c:v>0.180181158837432</c:v>
                </c:pt>
                <c:pt idx="21">
                  <c:v>2.872324577759275</c:v>
                </c:pt>
                <c:pt idx="22">
                  <c:v>4.108874572191271</c:v>
                </c:pt>
                <c:pt idx="23">
                  <c:v>-0.941740410091868</c:v>
                </c:pt>
                <c:pt idx="24">
                  <c:v>0.236518751899294</c:v>
                </c:pt>
                <c:pt idx="25">
                  <c:v>-1.47420854020047</c:v>
                </c:pt>
                <c:pt idx="26">
                  <c:v>1.305967365595327</c:v>
                </c:pt>
                <c:pt idx="27">
                  <c:v>3.650834304648733</c:v>
                </c:pt>
                <c:pt idx="28">
                  <c:v>4.28121028448732</c:v>
                </c:pt>
                <c:pt idx="29">
                  <c:v>5.542393436052694</c:v>
                </c:pt>
                <c:pt idx="30">
                  <c:v>3.67206100167195</c:v>
                </c:pt>
                <c:pt idx="31">
                  <c:v>-1.483559179810499</c:v>
                </c:pt>
                <c:pt idx="32">
                  <c:v>1.796423135010235</c:v>
                </c:pt>
                <c:pt idx="33">
                  <c:v>-2.014639977762776</c:v>
                </c:pt>
                <c:pt idx="34">
                  <c:v>0.505394994039316</c:v>
                </c:pt>
                <c:pt idx="35">
                  <c:v>3.475584640028207</c:v>
                </c:pt>
                <c:pt idx="36">
                  <c:v>1.023909859313797</c:v>
                </c:pt>
                <c:pt idx="37">
                  <c:v>1.049390222939017</c:v>
                </c:pt>
                <c:pt idx="38">
                  <c:v>0.206368602263038</c:v>
                </c:pt>
                <c:pt idx="39">
                  <c:v>2.523747213965772</c:v>
                </c:pt>
                <c:pt idx="40">
                  <c:v>0.632676094063937</c:v>
                </c:pt>
                <c:pt idx="41">
                  <c:v>5.47080743583614</c:v>
                </c:pt>
                <c:pt idx="42">
                  <c:v>2.602319457714598</c:v>
                </c:pt>
                <c:pt idx="43">
                  <c:v>3.893739631767897</c:v>
                </c:pt>
                <c:pt idx="44">
                  <c:v>1.738594527197184</c:v>
                </c:pt>
                <c:pt idx="45">
                  <c:v>1.291336226549848</c:v>
                </c:pt>
                <c:pt idx="46">
                  <c:v>3.37708349171293</c:v>
                </c:pt>
                <c:pt idx="47">
                  <c:v>1.403355977647867</c:v>
                </c:pt>
                <c:pt idx="48">
                  <c:v>2.261315793957137</c:v>
                </c:pt>
                <c:pt idx="49">
                  <c:v>-0.844704540061198</c:v>
                </c:pt>
                <c:pt idx="50">
                  <c:v>5.286227175405915</c:v>
                </c:pt>
                <c:pt idx="51">
                  <c:v>5.36017640008237</c:v>
                </c:pt>
                <c:pt idx="52">
                  <c:v>1.195725721058136</c:v>
                </c:pt>
                <c:pt idx="53">
                  <c:v>3.973994918215171</c:v>
                </c:pt>
                <c:pt idx="54">
                  <c:v>0.46099787418165</c:v>
                </c:pt>
                <c:pt idx="55">
                  <c:v>0.385131665797555</c:v>
                </c:pt>
                <c:pt idx="56">
                  <c:v>0.477168649431205</c:v>
                </c:pt>
                <c:pt idx="57">
                  <c:v>0.940069279361899</c:v>
                </c:pt>
                <c:pt idx="58">
                  <c:v>0.170359061983799</c:v>
                </c:pt>
                <c:pt idx="59">
                  <c:v>1.92451519609485</c:v>
                </c:pt>
                <c:pt idx="60">
                  <c:v>8.837912295898844</c:v>
                </c:pt>
                <c:pt idx="61">
                  <c:v>3.635494964925684</c:v>
                </c:pt>
                <c:pt idx="62">
                  <c:v>11.68506997540023</c:v>
                </c:pt>
                <c:pt idx="63">
                  <c:v>8.897305803444096</c:v>
                </c:pt>
                <c:pt idx="64">
                  <c:v>2.175556236919653</c:v>
                </c:pt>
                <c:pt idx="65">
                  <c:v>3.175639576526279</c:v>
                </c:pt>
                <c:pt idx="66">
                  <c:v>1.933569052296814</c:v>
                </c:pt>
                <c:pt idx="67">
                  <c:v>5.521363237462284</c:v>
                </c:pt>
                <c:pt idx="68">
                  <c:v>4.564088764474241</c:v>
                </c:pt>
                <c:pt idx="69">
                  <c:v>6.524534300622537</c:v>
                </c:pt>
                <c:pt idx="70">
                  <c:v>17.83179483394759</c:v>
                </c:pt>
                <c:pt idx="71">
                  <c:v>21.43633376862751</c:v>
                </c:pt>
                <c:pt idx="72">
                  <c:v>21.43633376862751</c:v>
                </c:pt>
                <c:pt idx="73">
                  <c:v>12.93878028447813</c:v>
                </c:pt>
                <c:pt idx="74">
                  <c:v>17.6497509087239</c:v>
                </c:pt>
                <c:pt idx="75">
                  <c:v>1.47071177665782</c:v>
                </c:pt>
                <c:pt idx="76">
                  <c:v>0.21213681905789</c:v>
                </c:pt>
                <c:pt idx="77">
                  <c:v>1.024274909387123</c:v>
                </c:pt>
                <c:pt idx="78">
                  <c:v>1.148189113343268</c:v>
                </c:pt>
                <c:pt idx="79">
                  <c:v>1.652056418528132</c:v>
                </c:pt>
                <c:pt idx="80">
                  <c:v>1.911904657664707</c:v>
                </c:pt>
                <c:pt idx="81">
                  <c:v>-0.67749373428837</c:v>
                </c:pt>
                <c:pt idx="82">
                  <c:v>0.27537973781671</c:v>
                </c:pt>
                <c:pt idx="83">
                  <c:v>-2.187670258517036</c:v>
                </c:pt>
                <c:pt idx="84">
                  <c:v>-0.0665945943752194</c:v>
                </c:pt>
                <c:pt idx="85">
                  <c:v>-2.187670258517036</c:v>
                </c:pt>
                <c:pt idx="86">
                  <c:v>-1.249691161847598</c:v>
                </c:pt>
                <c:pt idx="87">
                  <c:v>7.447433235685971</c:v>
                </c:pt>
                <c:pt idx="88">
                  <c:v>2.600990419051942</c:v>
                </c:pt>
                <c:pt idx="89">
                  <c:v>1.059505205272725</c:v>
                </c:pt>
                <c:pt idx="90">
                  <c:v>2.997387235577012</c:v>
                </c:pt>
                <c:pt idx="91">
                  <c:v>-0.258153830109104</c:v>
                </c:pt>
                <c:pt idx="92">
                  <c:v>-1.359073375502588</c:v>
                </c:pt>
                <c:pt idx="93">
                  <c:v>0.840468619283314</c:v>
                </c:pt>
                <c:pt idx="94">
                  <c:v>-0.274285690476189</c:v>
                </c:pt>
                <c:pt idx="95">
                  <c:v>2.171698487359606</c:v>
                </c:pt>
                <c:pt idx="96">
                  <c:v>-0.160486261094213</c:v>
                </c:pt>
                <c:pt idx="97">
                  <c:v>2.604132853753817</c:v>
                </c:pt>
                <c:pt idx="98">
                  <c:v>1.577787019847736</c:v>
                </c:pt>
                <c:pt idx="99">
                  <c:v>1.640209937782356</c:v>
                </c:pt>
                <c:pt idx="100">
                  <c:v>0.0809177360039194</c:v>
                </c:pt>
                <c:pt idx="101">
                  <c:v>4.057050928938408</c:v>
                </c:pt>
                <c:pt idx="102">
                  <c:v>2.13289594917333</c:v>
                </c:pt>
                <c:pt idx="103">
                  <c:v>-0.0270495841003147</c:v>
                </c:pt>
                <c:pt idx="104">
                  <c:v>5.003510587577486</c:v>
                </c:pt>
                <c:pt idx="105">
                  <c:v>-0.0830614230554714</c:v>
                </c:pt>
                <c:pt idx="106">
                  <c:v>3.756336987012747</c:v>
                </c:pt>
                <c:pt idx="107">
                  <c:v>1.457328487335645</c:v>
                </c:pt>
                <c:pt idx="108">
                  <c:v>7.377096672811058</c:v>
                </c:pt>
                <c:pt idx="109">
                  <c:v>1.362535504124571</c:v>
                </c:pt>
                <c:pt idx="110">
                  <c:v>-0.387452732601023</c:v>
                </c:pt>
                <c:pt idx="111">
                  <c:v>1.958107790699991</c:v>
                </c:pt>
                <c:pt idx="112">
                  <c:v>4.44013007241905</c:v>
                </c:pt>
                <c:pt idx="113">
                  <c:v>1.247076581449592</c:v>
                </c:pt>
                <c:pt idx="114">
                  <c:v>9.563414608287146</c:v>
                </c:pt>
                <c:pt idx="115">
                  <c:v>7.87159983739011</c:v>
                </c:pt>
                <c:pt idx="116">
                  <c:v>5.173961293825071</c:v>
                </c:pt>
                <c:pt idx="117">
                  <c:v>0.124725498595917</c:v>
                </c:pt>
                <c:pt idx="118">
                  <c:v>1.574936532054546</c:v>
                </c:pt>
                <c:pt idx="119">
                  <c:v>2.20505701513589</c:v>
                </c:pt>
                <c:pt idx="120">
                  <c:v>8.59640228933011</c:v>
                </c:pt>
                <c:pt idx="121">
                  <c:v>11.87501034610075</c:v>
                </c:pt>
                <c:pt idx="122">
                  <c:v>4.057329229924533</c:v>
                </c:pt>
                <c:pt idx="123">
                  <c:v>3.537032234797981</c:v>
                </c:pt>
                <c:pt idx="124">
                  <c:v>2.715825150851947</c:v>
                </c:pt>
                <c:pt idx="125">
                  <c:v>1.916448757467833</c:v>
                </c:pt>
                <c:pt idx="126">
                  <c:v>2.641075417325299</c:v>
                </c:pt>
                <c:pt idx="127">
                  <c:v>3.208745628746535</c:v>
                </c:pt>
                <c:pt idx="128">
                  <c:v>2.909226701376158</c:v>
                </c:pt>
                <c:pt idx="129">
                  <c:v>-2.128414057461564</c:v>
                </c:pt>
                <c:pt idx="130">
                  <c:v>1.610952513266608</c:v>
                </c:pt>
                <c:pt idx="131">
                  <c:v>-1.040499706871655</c:v>
                </c:pt>
                <c:pt idx="132">
                  <c:v>1.31104076214281</c:v>
                </c:pt>
                <c:pt idx="133">
                  <c:v>1.773749841437625</c:v>
                </c:pt>
                <c:pt idx="134">
                  <c:v>5.72609599989382</c:v>
                </c:pt>
                <c:pt idx="135">
                  <c:v>5.772713291858517</c:v>
                </c:pt>
                <c:pt idx="136">
                  <c:v>1.743424125105535</c:v>
                </c:pt>
                <c:pt idx="137">
                  <c:v>23.60616539444727</c:v>
                </c:pt>
                <c:pt idx="138">
                  <c:v>41.70135139297046</c:v>
                </c:pt>
                <c:pt idx="139">
                  <c:v>34.55984902310772</c:v>
                </c:pt>
                <c:pt idx="140">
                  <c:v>2.993236108294833</c:v>
                </c:pt>
                <c:pt idx="141">
                  <c:v>3.940937715823482</c:v>
                </c:pt>
                <c:pt idx="142">
                  <c:v>-0.144179887640406</c:v>
                </c:pt>
                <c:pt idx="143">
                  <c:v>3.802272162799502</c:v>
                </c:pt>
                <c:pt idx="144">
                  <c:v>6.960831700307083</c:v>
                </c:pt>
                <c:pt idx="145">
                  <c:v>40.34180921277577</c:v>
                </c:pt>
                <c:pt idx="146">
                  <c:v>4.776251450667144</c:v>
                </c:pt>
                <c:pt idx="147">
                  <c:v>4.545195949571371</c:v>
                </c:pt>
                <c:pt idx="148">
                  <c:v>-0.233994187962009</c:v>
                </c:pt>
                <c:pt idx="149">
                  <c:v>7.216585952512448</c:v>
                </c:pt>
                <c:pt idx="150">
                  <c:v>0.83815518849435</c:v>
                </c:pt>
                <c:pt idx="151">
                  <c:v>0.0707371896529682</c:v>
                </c:pt>
                <c:pt idx="152">
                  <c:v>1.42174022943715</c:v>
                </c:pt>
                <c:pt idx="153">
                  <c:v>0.32903723193584</c:v>
                </c:pt>
                <c:pt idx="154">
                  <c:v>0.125610190669388</c:v>
                </c:pt>
                <c:pt idx="155">
                  <c:v>5.868786863568995</c:v>
                </c:pt>
                <c:pt idx="156">
                  <c:v>0.942576129551348</c:v>
                </c:pt>
                <c:pt idx="157">
                  <c:v>0.861489117749029</c:v>
                </c:pt>
                <c:pt idx="158">
                  <c:v>0.157923145865323</c:v>
                </c:pt>
                <c:pt idx="159">
                  <c:v>0.335182040091649</c:v>
                </c:pt>
                <c:pt idx="160">
                  <c:v>-0.87521389385681</c:v>
                </c:pt>
                <c:pt idx="161">
                  <c:v>9.30209451682791</c:v>
                </c:pt>
              </c:numCache>
            </c:numRef>
          </c:xVal>
          <c:yVal>
            <c:numRef>
              <c:f>'Fig 1AB'!$U$2:$U$163</c:f>
              <c:numCache>
                <c:formatCode>General</c:formatCode>
                <c:ptCount val="162"/>
                <c:pt idx="0">
                  <c:v>0.0</c:v>
                </c:pt>
                <c:pt idx="1">
                  <c:v>1.0</c:v>
                </c:pt>
                <c:pt idx="2">
                  <c:v>0.0</c:v>
                </c:pt>
                <c:pt idx="3">
                  <c:v>0.0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0.0</c:v>
                </c:pt>
                <c:pt idx="8">
                  <c:v>0.666666666666667</c:v>
                </c:pt>
                <c:pt idx="9">
                  <c:v>0.333333333333333</c:v>
                </c:pt>
                <c:pt idx="10">
                  <c:v>0.666666666666667</c:v>
                </c:pt>
                <c:pt idx="11">
                  <c:v>0.0</c:v>
                </c:pt>
                <c:pt idx="12">
                  <c:v>0.333333333333333</c:v>
                </c:pt>
                <c:pt idx="13">
                  <c:v>0.0</c:v>
                </c:pt>
                <c:pt idx="14">
                  <c:v>1.0</c:v>
                </c:pt>
                <c:pt idx="15">
                  <c:v>0.666666666666667</c:v>
                </c:pt>
                <c:pt idx="16">
                  <c:v>0.666666666666667</c:v>
                </c:pt>
                <c:pt idx="17">
                  <c:v>1.0</c:v>
                </c:pt>
                <c:pt idx="18">
                  <c:v>0.666666666666667</c:v>
                </c:pt>
                <c:pt idx="19">
                  <c:v>1.0</c:v>
                </c:pt>
                <c:pt idx="20">
                  <c:v>0.666666666666667</c:v>
                </c:pt>
                <c:pt idx="21">
                  <c:v>0.666666666666667</c:v>
                </c:pt>
                <c:pt idx="22">
                  <c:v>0.666666666666667</c:v>
                </c:pt>
                <c:pt idx="23">
                  <c:v>0.25</c:v>
                </c:pt>
                <c:pt idx="24">
                  <c:v>0.0</c:v>
                </c:pt>
                <c:pt idx="25">
                  <c:v>0.25</c:v>
                </c:pt>
                <c:pt idx="26">
                  <c:v>0.25</c:v>
                </c:pt>
                <c:pt idx="27">
                  <c:v>0.0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0.0</c:v>
                </c:pt>
                <c:pt idx="34">
                  <c:v>0.75</c:v>
                </c:pt>
                <c:pt idx="35">
                  <c:v>1.0</c:v>
                </c:pt>
                <c:pt idx="36">
                  <c:v>1.0</c:v>
                </c:pt>
                <c:pt idx="37">
                  <c:v>0.75</c:v>
                </c:pt>
                <c:pt idx="38">
                  <c:v>0.25</c:v>
                </c:pt>
                <c:pt idx="39">
                  <c:v>1.0</c:v>
                </c:pt>
                <c:pt idx="40">
                  <c:v>0.5</c:v>
                </c:pt>
                <c:pt idx="41">
                  <c:v>1.0</c:v>
                </c:pt>
                <c:pt idx="42">
                  <c:v>0.75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0.75</c:v>
                </c:pt>
                <c:pt idx="49">
                  <c:v>0.0</c:v>
                </c:pt>
                <c:pt idx="50">
                  <c:v>0.6</c:v>
                </c:pt>
                <c:pt idx="51">
                  <c:v>0.6</c:v>
                </c:pt>
                <c:pt idx="52">
                  <c:v>0.0</c:v>
                </c:pt>
                <c:pt idx="53">
                  <c:v>0.6</c:v>
                </c:pt>
                <c:pt idx="54">
                  <c:v>0.6</c:v>
                </c:pt>
                <c:pt idx="55">
                  <c:v>0.8</c:v>
                </c:pt>
                <c:pt idx="56">
                  <c:v>1.0</c:v>
                </c:pt>
                <c:pt idx="57">
                  <c:v>0.8</c:v>
                </c:pt>
                <c:pt idx="58">
                  <c:v>0.0</c:v>
                </c:pt>
                <c:pt idx="59">
                  <c:v>0.0</c:v>
                </c:pt>
                <c:pt idx="60">
                  <c:v>0.6</c:v>
                </c:pt>
                <c:pt idx="61">
                  <c:v>1.0</c:v>
                </c:pt>
                <c:pt idx="62">
                  <c:v>1.0</c:v>
                </c:pt>
                <c:pt idx="63">
                  <c:v>1.0</c:v>
                </c:pt>
                <c:pt idx="64">
                  <c:v>1.0</c:v>
                </c:pt>
                <c:pt idx="65">
                  <c:v>1.0</c:v>
                </c:pt>
                <c:pt idx="66">
                  <c:v>1.0</c:v>
                </c:pt>
                <c:pt idx="67">
                  <c:v>1.0</c:v>
                </c:pt>
                <c:pt idx="68">
                  <c:v>1.0</c:v>
                </c:pt>
                <c:pt idx="69">
                  <c:v>1.0</c:v>
                </c:pt>
                <c:pt idx="70">
                  <c:v>1.0</c:v>
                </c:pt>
                <c:pt idx="71">
                  <c:v>1.0</c:v>
                </c:pt>
                <c:pt idx="72">
                  <c:v>1.0</c:v>
                </c:pt>
                <c:pt idx="73">
                  <c:v>1.0</c:v>
                </c:pt>
                <c:pt idx="74">
                  <c:v>1.0</c:v>
                </c:pt>
                <c:pt idx="75">
                  <c:v>0.142857142857143</c:v>
                </c:pt>
                <c:pt idx="76">
                  <c:v>0.571428571428571</c:v>
                </c:pt>
                <c:pt idx="77">
                  <c:v>0.142857142857143</c:v>
                </c:pt>
                <c:pt idx="78">
                  <c:v>0.571428571428571</c:v>
                </c:pt>
                <c:pt idx="79">
                  <c:v>0.285714285714286</c:v>
                </c:pt>
                <c:pt idx="80">
                  <c:v>0.428571428571429</c:v>
                </c:pt>
                <c:pt idx="81">
                  <c:v>0.125</c:v>
                </c:pt>
                <c:pt idx="82">
                  <c:v>0.125</c:v>
                </c:pt>
                <c:pt idx="83">
                  <c:v>0.25</c:v>
                </c:pt>
                <c:pt idx="84">
                  <c:v>0.25</c:v>
                </c:pt>
                <c:pt idx="85">
                  <c:v>0.25</c:v>
                </c:pt>
                <c:pt idx="86">
                  <c:v>0.25</c:v>
                </c:pt>
                <c:pt idx="87">
                  <c:v>1.0</c:v>
                </c:pt>
                <c:pt idx="88">
                  <c:v>0.0</c:v>
                </c:pt>
                <c:pt idx="89">
                  <c:v>0.0</c:v>
                </c:pt>
                <c:pt idx="90">
                  <c:v>0.5</c:v>
                </c:pt>
                <c:pt idx="91">
                  <c:v>0.125</c:v>
                </c:pt>
                <c:pt idx="92">
                  <c:v>0.375</c:v>
                </c:pt>
                <c:pt idx="93">
                  <c:v>0.0</c:v>
                </c:pt>
                <c:pt idx="94">
                  <c:v>0.0</c:v>
                </c:pt>
                <c:pt idx="95">
                  <c:v>1.0</c:v>
                </c:pt>
                <c:pt idx="96">
                  <c:v>0.0</c:v>
                </c:pt>
                <c:pt idx="97">
                  <c:v>0.5</c:v>
                </c:pt>
                <c:pt idx="98">
                  <c:v>0.0</c:v>
                </c:pt>
                <c:pt idx="99">
                  <c:v>0.125</c:v>
                </c:pt>
                <c:pt idx="100">
                  <c:v>0.0</c:v>
                </c:pt>
                <c:pt idx="101">
                  <c:v>0.875</c:v>
                </c:pt>
                <c:pt idx="102">
                  <c:v>1.0</c:v>
                </c:pt>
                <c:pt idx="103">
                  <c:v>0.0</c:v>
                </c:pt>
                <c:pt idx="104">
                  <c:v>0.75</c:v>
                </c:pt>
                <c:pt idx="105">
                  <c:v>0.0</c:v>
                </c:pt>
                <c:pt idx="106">
                  <c:v>0.666666666666667</c:v>
                </c:pt>
                <c:pt idx="107">
                  <c:v>0.666666666666667</c:v>
                </c:pt>
                <c:pt idx="108">
                  <c:v>0.666666666666667</c:v>
                </c:pt>
                <c:pt idx="109">
                  <c:v>0.3</c:v>
                </c:pt>
                <c:pt idx="110">
                  <c:v>0.0</c:v>
                </c:pt>
                <c:pt idx="111">
                  <c:v>0.5</c:v>
                </c:pt>
                <c:pt idx="112">
                  <c:v>0.6</c:v>
                </c:pt>
                <c:pt idx="113">
                  <c:v>0.5</c:v>
                </c:pt>
                <c:pt idx="114">
                  <c:v>0.6</c:v>
                </c:pt>
                <c:pt idx="115">
                  <c:v>0.8</c:v>
                </c:pt>
                <c:pt idx="116">
                  <c:v>0.5</c:v>
                </c:pt>
                <c:pt idx="117">
                  <c:v>0.0909090909090909</c:v>
                </c:pt>
                <c:pt idx="118">
                  <c:v>0.0909090909090909</c:v>
                </c:pt>
                <c:pt idx="119">
                  <c:v>0.727272727272727</c:v>
                </c:pt>
                <c:pt idx="120">
                  <c:v>0.636363636363636</c:v>
                </c:pt>
                <c:pt idx="121">
                  <c:v>0.727272727272727</c:v>
                </c:pt>
                <c:pt idx="122">
                  <c:v>0.916666666666667</c:v>
                </c:pt>
                <c:pt idx="123">
                  <c:v>0.75</c:v>
                </c:pt>
                <c:pt idx="124">
                  <c:v>0.75</c:v>
                </c:pt>
                <c:pt idx="125">
                  <c:v>0.0833333333333333</c:v>
                </c:pt>
                <c:pt idx="126">
                  <c:v>0.416666666666667</c:v>
                </c:pt>
                <c:pt idx="127">
                  <c:v>0.75</c:v>
                </c:pt>
                <c:pt idx="128">
                  <c:v>0.75</c:v>
                </c:pt>
                <c:pt idx="129">
                  <c:v>0.142857142857143</c:v>
                </c:pt>
                <c:pt idx="130">
                  <c:v>0.0714285714285714</c:v>
                </c:pt>
                <c:pt idx="131">
                  <c:v>0.0714285714285714</c:v>
                </c:pt>
                <c:pt idx="132">
                  <c:v>0.428571428571429</c:v>
                </c:pt>
                <c:pt idx="133">
                  <c:v>0.785714285714286</c:v>
                </c:pt>
                <c:pt idx="134">
                  <c:v>0.714285714285714</c:v>
                </c:pt>
                <c:pt idx="135">
                  <c:v>0.785714285714286</c:v>
                </c:pt>
                <c:pt idx="136">
                  <c:v>0.714285714285714</c:v>
                </c:pt>
                <c:pt idx="137">
                  <c:v>0.785714285714286</c:v>
                </c:pt>
                <c:pt idx="138">
                  <c:v>0.785714285714286</c:v>
                </c:pt>
                <c:pt idx="139">
                  <c:v>0.785714285714286</c:v>
                </c:pt>
                <c:pt idx="140">
                  <c:v>0.625</c:v>
                </c:pt>
                <c:pt idx="141">
                  <c:v>0.125</c:v>
                </c:pt>
                <c:pt idx="142">
                  <c:v>0.5625</c:v>
                </c:pt>
                <c:pt idx="143">
                  <c:v>0.75</c:v>
                </c:pt>
                <c:pt idx="144">
                  <c:v>0.833333333333333</c:v>
                </c:pt>
                <c:pt idx="145">
                  <c:v>0.833333333333333</c:v>
                </c:pt>
                <c:pt idx="146">
                  <c:v>0.714285714285714</c:v>
                </c:pt>
                <c:pt idx="147">
                  <c:v>0.952380952380952</c:v>
                </c:pt>
                <c:pt idx="148">
                  <c:v>0.0909090909090909</c:v>
                </c:pt>
                <c:pt idx="149">
                  <c:v>0.727272727272727</c:v>
                </c:pt>
                <c:pt idx="150">
                  <c:v>0.111111111111111</c:v>
                </c:pt>
                <c:pt idx="151">
                  <c:v>0.333333333333333</c:v>
                </c:pt>
                <c:pt idx="152">
                  <c:v>0.111111111111111</c:v>
                </c:pt>
                <c:pt idx="153">
                  <c:v>0.0606060606060606</c:v>
                </c:pt>
                <c:pt idx="154">
                  <c:v>0.0606060606060606</c:v>
                </c:pt>
                <c:pt idx="155">
                  <c:v>0.484848484848485</c:v>
                </c:pt>
                <c:pt idx="156">
                  <c:v>0.0526315789473684</c:v>
                </c:pt>
                <c:pt idx="157">
                  <c:v>0.0526315789473684</c:v>
                </c:pt>
                <c:pt idx="158">
                  <c:v>0.0606060606060606</c:v>
                </c:pt>
                <c:pt idx="159">
                  <c:v>0.0405405405405405</c:v>
                </c:pt>
                <c:pt idx="160">
                  <c:v>0.0405405405405405</c:v>
                </c:pt>
                <c:pt idx="161">
                  <c:v>0.77027027027027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9711208"/>
        <c:axId val="2130115592"/>
      </c:scatterChart>
      <c:valAx>
        <c:axId val="2129711208"/>
        <c:scaling>
          <c:orientation val="minMax"/>
          <c:max val="15.0"/>
          <c:min val="-5.0"/>
        </c:scaling>
        <c:delete val="0"/>
        <c:axPos val="b"/>
        <c:title>
          <c:tx>
            <c:rich>
              <a:bodyPr/>
              <a:lstStyle/>
              <a:p>
                <a:pPr>
                  <a:defRPr sz="2400"/>
                </a:pPr>
                <a:r>
                  <a:rPr lang="en-US" sz="2400"/>
                  <a:t>Skew of</a:t>
                </a:r>
                <a:r>
                  <a:rPr lang="en-US" sz="2400" baseline="0"/>
                  <a:t> Anomalous difference Patterson *sqrt(nrefl)</a:t>
                </a:r>
                <a:endParaRPr lang="en-US" sz="2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30115592"/>
        <c:crosses val="autoZero"/>
        <c:crossBetween val="midCat"/>
      </c:valAx>
      <c:valAx>
        <c:axId val="2130115592"/>
        <c:scaling>
          <c:orientation val="minMax"/>
          <c:max val="1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2400"/>
                </a:pPr>
                <a:r>
                  <a:rPr lang="en-US" sz="2400"/>
                  <a:t>Fraction of sites found</a:t>
                </a:r>
              </a:p>
            </c:rich>
          </c:tx>
          <c:layout>
            <c:manualLayout>
              <c:xMode val="edge"/>
              <c:yMode val="edge"/>
              <c:x val="0.0207357640077599"/>
              <c:y val="0.210200923160467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29711208"/>
        <c:crossesAt val="-5.0"/>
        <c:crossBetween val="midCat"/>
        <c:majorUnit val="0.2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/>
              <a:t>Direct Methods Completion plot truncated	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803929400129"/>
          <c:y val="0.18592926961716"/>
          <c:w val="0.842275808065428"/>
          <c:h val="0.635420682867228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 1AB'!$Y$1</c:f>
              <c:strCache>
                <c:ptCount val="1"/>
                <c:pt idx="0">
                  <c:v>LLGC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9"/>
            <c:spPr>
              <a:noFill/>
              <a:ln>
                <a:solidFill>
                  <a:srgbClr val="0000FF"/>
                </a:solidFill>
              </a:ln>
            </c:spPr>
          </c:marker>
          <c:xVal>
            <c:numRef>
              <c:f>'Fig 1AB'!$AF$2:$AF$163</c:f>
              <c:numCache>
                <c:formatCode>General</c:formatCode>
                <c:ptCount val="162"/>
                <c:pt idx="0">
                  <c:v>8.904423616349154</c:v>
                </c:pt>
                <c:pt idx="1">
                  <c:v>8.697779380210141</c:v>
                </c:pt>
                <c:pt idx="2">
                  <c:v>9.490647882077922</c:v>
                </c:pt>
                <c:pt idx="3">
                  <c:v>11.69665930433824</c:v>
                </c:pt>
                <c:pt idx="4">
                  <c:v>10.61395477967016</c:v>
                </c:pt>
                <c:pt idx="5">
                  <c:v>11.67437006889784</c:v>
                </c:pt>
                <c:pt idx="6">
                  <c:v>12.75921391640042</c:v>
                </c:pt>
                <c:pt idx="7">
                  <c:v>8.519405599906985</c:v>
                </c:pt>
                <c:pt idx="8">
                  <c:v>14.99408381330375</c:v>
                </c:pt>
                <c:pt idx="9">
                  <c:v>13.79139357298274</c:v>
                </c:pt>
                <c:pt idx="10">
                  <c:v>15.80422534693586</c:v>
                </c:pt>
                <c:pt idx="11">
                  <c:v>10.5662667504456</c:v>
                </c:pt>
                <c:pt idx="12">
                  <c:v>9.707329122124598</c:v>
                </c:pt>
                <c:pt idx="13">
                  <c:v>9.276760472811382</c:v>
                </c:pt>
                <c:pt idx="14">
                  <c:v>10.15364060634909</c:v>
                </c:pt>
                <c:pt idx="15">
                  <c:v>9.065034967838178</c:v>
                </c:pt>
                <c:pt idx="16">
                  <c:v>12.42437950123569</c:v>
                </c:pt>
                <c:pt idx="17">
                  <c:v>10.59803504403967</c:v>
                </c:pt>
                <c:pt idx="18">
                  <c:v>14.20822433235694</c:v>
                </c:pt>
                <c:pt idx="19">
                  <c:v>15.78884685155215</c:v>
                </c:pt>
                <c:pt idx="20">
                  <c:v>10.08083246321323</c:v>
                </c:pt>
                <c:pt idx="21">
                  <c:v>12.64375299802683</c:v>
                </c:pt>
                <c:pt idx="22">
                  <c:v>13.82094859272609</c:v>
                </c:pt>
                <c:pt idx="23">
                  <c:v>9.012763129592541</c:v>
                </c:pt>
                <c:pt idx="24">
                  <c:v>10.13446585180813</c:v>
                </c:pt>
                <c:pt idx="25">
                  <c:v>8.505853469729151</c:v>
                </c:pt>
                <c:pt idx="26">
                  <c:v>11.15258093204675</c:v>
                </c:pt>
                <c:pt idx="27">
                  <c:v>13.3848942580256</c:v>
                </c:pt>
                <c:pt idx="28">
                  <c:v>13.98501219083193</c:v>
                </c:pt>
                <c:pt idx="29">
                  <c:v>15.18565855112216</c:v>
                </c:pt>
                <c:pt idx="30">
                  <c:v>13.4051020735917</c:v>
                </c:pt>
                <c:pt idx="31">
                  <c:v>8.496951660820404</c:v>
                </c:pt>
                <c:pt idx="32">
                  <c:v>11.61949482452974</c:v>
                </c:pt>
                <c:pt idx="33">
                  <c:v>7.991362741169836</c:v>
                </c:pt>
                <c:pt idx="34">
                  <c:v>10.39043603432543</c:v>
                </c:pt>
                <c:pt idx="35">
                  <c:v>13.21805657730685</c:v>
                </c:pt>
                <c:pt idx="36">
                  <c:v>10.88406218606673</c:v>
                </c:pt>
                <c:pt idx="37">
                  <c:v>10.90831949223794</c:v>
                </c:pt>
                <c:pt idx="38">
                  <c:v>10.10576290935441</c:v>
                </c:pt>
                <c:pt idx="39">
                  <c:v>12.31190734769541</c:v>
                </c:pt>
                <c:pt idx="40">
                  <c:v>10.51160764154887</c:v>
                </c:pt>
                <c:pt idx="41">
                  <c:v>15.117508678916</c:v>
                </c:pt>
                <c:pt idx="42">
                  <c:v>12.3867081237443</c:v>
                </c:pt>
                <c:pt idx="43">
                  <c:v>13.61614012944304</c:v>
                </c:pt>
                <c:pt idx="44">
                  <c:v>11.56444198989172</c:v>
                </c:pt>
                <c:pt idx="45">
                  <c:v>11.13865208767545</c:v>
                </c:pt>
                <c:pt idx="46">
                  <c:v>13.12428348411071</c:v>
                </c:pt>
                <c:pt idx="47">
                  <c:v>11.24529489072077</c:v>
                </c:pt>
                <c:pt idx="48">
                  <c:v>12.06207263584719</c:v>
                </c:pt>
                <c:pt idx="49">
                  <c:v>9.105141277861738</c:v>
                </c:pt>
                <c:pt idx="50">
                  <c:v>14.94178827098643</c:v>
                </c:pt>
                <c:pt idx="51">
                  <c:v>15.01218793287842</c:v>
                </c:pt>
                <c:pt idx="52">
                  <c:v>11.04763088644734</c:v>
                </c:pt>
                <c:pt idx="53">
                  <c:v>13.69254316214084</c:v>
                </c:pt>
                <c:pt idx="54">
                  <c:v>10.34816997622093</c:v>
                </c:pt>
                <c:pt idx="55">
                  <c:v>10.27594534583927</c:v>
                </c:pt>
                <c:pt idx="56">
                  <c:v>10.36356455425851</c:v>
                </c:pt>
                <c:pt idx="57">
                  <c:v>10.80424595395253</c:v>
                </c:pt>
                <c:pt idx="58">
                  <c:v>10.07148182700858</c:v>
                </c:pt>
                <c:pt idx="59">
                  <c:v>11.7414384666823</c:v>
                </c:pt>
                <c:pt idx="60">
                  <c:v>18.3229925056957</c:v>
                </c:pt>
                <c:pt idx="61">
                  <c:v>13.37029120660925</c:v>
                </c:pt>
                <c:pt idx="62">
                  <c:v>20.0</c:v>
                </c:pt>
                <c:pt idx="63">
                  <c:v>18.37953512487878</c:v>
                </c:pt>
                <c:pt idx="64">
                  <c:v>11.98042953754751</c:v>
                </c:pt>
                <c:pt idx="65">
                  <c:v>12.93250887685302</c:v>
                </c:pt>
                <c:pt idx="66">
                  <c:v>11.75005773778657</c:v>
                </c:pt>
                <c:pt idx="67">
                  <c:v>15.1656378020641</c:v>
                </c:pt>
                <c:pt idx="68">
                  <c:v>14.25431250377948</c:v>
                </c:pt>
                <c:pt idx="69">
                  <c:v>16.12065665419265</c:v>
                </c:pt>
                <c:pt idx="70">
                  <c:v>20.0</c:v>
                </c:pt>
                <c:pt idx="71">
                  <c:v>20.0</c:v>
                </c:pt>
                <c:pt idx="72">
                  <c:v>20.0</c:v>
                </c:pt>
                <c:pt idx="73">
                  <c:v>20.0</c:v>
                </c:pt>
                <c:pt idx="74">
                  <c:v>20.0</c:v>
                </c:pt>
                <c:pt idx="75">
                  <c:v>11.30941761137824</c:v>
                </c:pt>
                <c:pt idx="76">
                  <c:v>10.11125425174311</c:v>
                </c:pt>
                <c:pt idx="77">
                  <c:v>10.88440971373654</c:v>
                </c:pt>
                <c:pt idx="78">
                  <c:v>11.0023760359028</c:v>
                </c:pt>
                <c:pt idx="79">
                  <c:v>11.48205771043878</c:v>
                </c:pt>
                <c:pt idx="80">
                  <c:v>11.7294332340968</c:v>
                </c:pt>
                <c:pt idx="81">
                  <c:v>9.264325964957472</c:v>
                </c:pt>
                <c:pt idx="82">
                  <c:v>10.17146151040151</c:v>
                </c:pt>
                <c:pt idx="83">
                  <c:v>7.82663791389178</c:v>
                </c:pt>
                <c:pt idx="84">
                  <c:v>9.84590194615479</c:v>
                </c:pt>
                <c:pt idx="85">
                  <c:v>7.82663791389178</c:v>
                </c:pt>
                <c:pt idx="86">
                  <c:v>8.719594013921085</c:v>
                </c:pt>
                <c:pt idx="87">
                  <c:v>16.99925644037305</c:v>
                </c:pt>
                <c:pt idx="88">
                  <c:v>12.38544287893745</c:v>
                </c:pt>
                <c:pt idx="89">
                  <c:v>10.91794895541963</c:v>
                </c:pt>
                <c:pt idx="90">
                  <c:v>12.76281264826931</c:v>
                </c:pt>
                <c:pt idx="91">
                  <c:v>9.66353755373613</c:v>
                </c:pt>
                <c:pt idx="92">
                  <c:v>8.615462146521535</c:v>
                </c:pt>
                <c:pt idx="93">
                  <c:v>10.70942612555771</c:v>
                </c:pt>
                <c:pt idx="94">
                  <c:v>9.648180022666667</c:v>
                </c:pt>
                <c:pt idx="95">
                  <c:v>11.97675695996634</c:v>
                </c:pt>
                <c:pt idx="96">
                  <c:v>9.756517079438308</c:v>
                </c:pt>
                <c:pt idx="97">
                  <c:v>12.38843447677363</c:v>
                </c:pt>
                <c:pt idx="98">
                  <c:v>11.41135324289504</c:v>
                </c:pt>
                <c:pt idx="99">
                  <c:v>11.4707798607688</c:v>
                </c:pt>
                <c:pt idx="100">
                  <c:v>9.986333684675731</c:v>
                </c:pt>
                <c:pt idx="101">
                  <c:v>13.77161248434936</c:v>
                </c:pt>
                <c:pt idx="102">
                  <c:v>11.93981694361301</c:v>
                </c:pt>
                <c:pt idx="103">
                  <c:v>9.8835487959365</c:v>
                </c:pt>
                <c:pt idx="104">
                  <c:v>14.67264207937377</c:v>
                </c:pt>
                <c:pt idx="105">
                  <c:v>9.83022552525119</c:v>
                </c:pt>
                <c:pt idx="106">
                  <c:v>13.48533281163613</c:v>
                </c:pt>
                <c:pt idx="107">
                  <c:v>11.29667671994353</c:v>
                </c:pt>
                <c:pt idx="108">
                  <c:v>16.93229603251613</c:v>
                </c:pt>
                <c:pt idx="109">
                  <c:v>11.2064337999266</c:v>
                </c:pt>
                <c:pt idx="110">
                  <c:v>9.540444998563824</c:v>
                </c:pt>
                <c:pt idx="111">
                  <c:v>11.7734186167464</c:v>
                </c:pt>
                <c:pt idx="112">
                  <c:v>14.13630382894294</c:v>
                </c:pt>
                <c:pt idx="113">
                  <c:v>11.09651690554001</c:v>
                </c:pt>
                <c:pt idx="114">
                  <c:v>19.01367070708936</c:v>
                </c:pt>
                <c:pt idx="115">
                  <c:v>17.40306304519538</c:v>
                </c:pt>
                <c:pt idx="116">
                  <c:v>14.83491115172147</c:v>
                </c:pt>
                <c:pt idx="117">
                  <c:v>10.02803867466331</c:v>
                </c:pt>
                <c:pt idx="118">
                  <c:v>11.40863957851593</c:v>
                </c:pt>
                <c:pt idx="119">
                  <c:v>12.00851427840937</c:v>
                </c:pt>
                <c:pt idx="120">
                  <c:v>18.09307497944226</c:v>
                </c:pt>
                <c:pt idx="121">
                  <c:v>20.0</c:v>
                </c:pt>
                <c:pt idx="122">
                  <c:v>13.77187742688815</c:v>
                </c:pt>
                <c:pt idx="123">
                  <c:v>13.27655468752768</c:v>
                </c:pt>
                <c:pt idx="124">
                  <c:v>12.49476554361105</c:v>
                </c:pt>
                <c:pt idx="125">
                  <c:v>11.73375921710938</c:v>
                </c:pt>
                <c:pt idx="126">
                  <c:v>12.42360379729368</c:v>
                </c:pt>
                <c:pt idx="127">
                  <c:v>12.9640258385667</c:v>
                </c:pt>
                <c:pt idx="128">
                  <c:v>12.6788838197101</c:v>
                </c:pt>
                <c:pt idx="129">
                  <c:v>7.883049817296589</c:v>
                </c:pt>
                <c:pt idx="130">
                  <c:v>11.44292679262981</c:v>
                </c:pt>
                <c:pt idx="131">
                  <c:v>8.918744279058182</c:v>
                </c:pt>
                <c:pt idx="132">
                  <c:v>11.15741080555995</c:v>
                </c:pt>
                <c:pt idx="133">
                  <c:v>11.59790984904862</c:v>
                </c:pt>
                <c:pt idx="134">
                  <c:v>15.36054339189891</c:v>
                </c:pt>
                <c:pt idx="135">
                  <c:v>15.40492305384931</c:v>
                </c:pt>
                <c:pt idx="136">
                  <c:v>11.56903976710047</c:v>
                </c:pt>
                <c:pt idx="137">
                  <c:v>20.0</c:v>
                </c:pt>
                <c:pt idx="138">
                  <c:v>20.0</c:v>
                </c:pt>
                <c:pt idx="139">
                  <c:v>20.0</c:v>
                </c:pt>
                <c:pt idx="140">
                  <c:v>12.75886077509668</c:v>
                </c:pt>
                <c:pt idx="141">
                  <c:v>13.66107270546395</c:v>
                </c:pt>
                <c:pt idx="142">
                  <c:v>9.772040746966332</c:v>
                </c:pt>
                <c:pt idx="143">
                  <c:v>13.52906309898512</c:v>
                </c:pt>
                <c:pt idx="144">
                  <c:v>16.53601177869234</c:v>
                </c:pt>
                <c:pt idx="145">
                  <c:v>20.0</c:v>
                </c:pt>
                <c:pt idx="146">
                  <c:v>14.45629138103512</c:v>
                </c:pt>
                <c:pt idx="147">
                  <c:v>14.23632654399194</c:v>
                </c:pt>
                <c:pt idx="148">
                  <c:v>9.686537533060166</c:v>
                </c:pt>
                <c:pt idx="149">
                  <c:v>16.77948982679185</c:v>
                </c:pt>
                <c:pt idx="150">
                  <c:v>10.70722373944662</c:v>
                </c:pt>
                <c:pt idx="151">
                  <c:v>9.976641804549624</c:v>
                </c:pt>
                <c:pt idx="152">
                  <c:v>11.26279669842417</c:v>
                </c:pt>
                <c:pt idx="153">
                  <c:v>10.22254344480292</c:v>
                </c:pt>
                <c:pt idx="154">
                  <c:v>10.02888090151726</c:v>
                </c:pt>
                <c:pt idx="155">
                  <c:v>15.49638509411768</c:v>
                </c:pt>
                <c:pt idx="156">
                  <c:v>10.80663247533288</c:v>
                </c:pt>
                <c:pt idx="157">
                  <c:v>10.72943764009707</c:v>
                </c:pt>
                <c:pt idx="158">
                  <c:v>10.05964283486379</c:v>
                </c:pt>
                <c:pt idx="159">
                  <c:v>10.22839330216725</c:v>
                </c:pt>
                <c:pt idx="160">
                  <c:v>9.076096373048315</c:v>
                </c:pt>
                <c:pt idx="161">
                  <c:v>18.76489398002018</c:v>
                </c:pt>
              </c:numCache>
            </c:numRef>
          </c:xVal>
          <c:yVal>
            <c:numRef>
              <c:f>'Fig 1AB'!$U$2:$U$163</c:f>
              <c:numCache>
                <c:formatCode>General</c:formatCode>
                <c:ptCount val="162"/>
                <c:pt idx="0">
                  <c:v>0.0</c:v>
                </c:pt>
                <c:pt idx="1">
                  <c:v>1.0</c:v>
                </c:pt>
                <c:pt idx="2">
                  <c:v>0.0</c:v>
                </c:pt>
                <c:pt idx="3">
                  <c:v>0.0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0.0</c:v>
                </c:pt>
                <c:pt idx="8">
                  <c:v>0.666666666666667</c:v>
                </c:pt>
                <c:pt idx="9">
                  <c:v>0.333333333333333</c:v>
                </c:pt>
                <c:pt idx="10">
                  <c:v>0.666666666666667</c:v>
                </c:pt>
                <c:pt idx="11">
                  <c:v>0.0</c:v>
                </c:pt>
                <c:pt idx="12">
                  <c:v>0.333333333333333</c:v>
                </c:pt>
                <c:pt idx="13">
                  <c:v>0.0</c:v>
                </c:pt>
                <c:pt idx="14">
                  <c:v>1.0</c:v>
                </c:pt>
                <c:pt idx="15">
                  <c:v>0.666666666666667</c:v>
                </c:pt>
                <c:pt idx="16">
                  <c:v>0.666666666666667</c:v>
                </c:pt>
                <c:pt idx="17">
                  <c:v>1.0</c:v>
                </c:pt>
                <c:pt idx="18">
                  <c:v>0.666666666666667</c:v>
                </c:pt>
                <c:pt idx="19">
                  <c:v>1.0</c:v>
                </c:pt>
                <c:pt idx="20">
                  <c:v>0.666666666666667</c:v>
                </c:pt>
                <c:pt idx="21">
                  <c:v>0.666666666666667</c:v>
                </c:pt>
                <c:pt idx="22">
                  <c:v>0.666666666666667</c:v>
                </c:pt>
                <c:pt idx="23">
                  <c:v>0.25</c:v>
                </c:pt>
                <c:pt idx="24">
                  <c:v>0.0</c:v>
                </c:pt>
                <c:pt idx="25">
                  <c:v>0.25</c:v>
                </c:pt>
                <c:pt idx="26">
                  <c:v>0.25</c:v>
                </c:pt>
                <c:pt idx="27">
                  <c:v>0.0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0.0</c:v>
                </c:pt>
                <c:pt idx="34">
                  <c:v>0.75</c:v>
                </c:pt>
                <c:pt idx="35">
                  <c:v>1.0</c:v>
                </c:pt>
                <c:pt idx="36">
                  <c:v>1.0</c:v>
                </c:pt>
                <c:pt idx="37">
                  <c:v>0.75</c:v>
                </c:pt>
                <c:pt idx="38">
                  <c:v>0.25</c:v>
                </c:pt>
                <c:pt idx="39">
                  <c:v>1.0</c:v>
                </c:pt>
                <c:pt idx="40">
                  <c:v>0.5</c:v>
                </c:pt>
                <c:pt idx="41">
                  <c:v>1.0</c:v>
                </c:pt>
                <c:pt idx="42">
                  <c:v>0.75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0.75</c:v>
                </c:pt>
                <c:pt idx="49">
                  <c:v>0.0</c:v>
                </c:pt>
                <c:pt idx="50">
                  <c:v>0.6</c:v>
                </c:pt>
                <c:pt idx="51">
                  <c:v>0.6</c:v>
                </c:pt>
                <c:pt idx="52">
                  <c:v>0.0</c:v>
                </c:pt>
                <c:pt idx="53">
                  <c:v>0.6</c:v>
                </c:pt>
                <c:pt idx="54">
                  <c:v>0.6</c:v>
                </c:pt>
                <c:pt idx="55">
                  <c:v>0.8</c:v>
                </c:pt>
                <c:pt idx="56">
                  <c:v>1.0</c:v>
                </c:pt>
                <c:pt idx="57">
                  <c:v>0.8</c:v>
                </c:pt>
                <c:pt idx="58">
                  <c:v>0.0</c:v>
                </c:pt>
                <c:pt idx="59">
                  <c:v>0.0</c:v>
                </c:pt>
                <c:pt idx="60">
                  <c:v>0.6</c:v>
                </c:pt>
                <c:pt idx="61">
                  <c:v>1.0</c:v>
                </c:pt>
                <c:pt idx="62">
                  <c:v>1.0</c:v>
                </c:pt>
                <c:pt idx="63">
                  <c:v>1.0</c:v>
                </c:pt>
                <c:pt idx="64">
                  <c:v>1.0</c:v>
                </c:pt>
                <c:pt idx="65">
                  <c:v>1.0</c:v>
                </c:pt>
                <c:pt idx="66">
                  <c:v>1.0</c:v>
                </c:pt>
                <c:pt idx="67">
                  <c:v>1.0</c:v>
                </c:pt>
                <c:pt idx="68">
                  <c:v>1.0</c:v>
                </c:pt>
                <c:pt idx="69">
                  <c:v>1.0</c:v>
                </c:pt>
                <c:pt idx="70">
                  <c:v>1.0</c:v>
                </c:pt>
                <c:pt idx="71">
                  <c:v>1.0</c:v>
                </c:pt>
                <c:pt idx="72">
                  <c:v>1.0</c:v>
                </c:pt>
                <c:pt idx="73">
                  <c:v>1.0</c:v>
                </c:pt>
                <c:pt idx="74">
                  <c:v>1.0</c:v>
                </c:pt>
                <c:pt idx="75">
                  <c:v>0.142857142857143</c:v>
                </c:pt>
                <c:pt idx="76">
                  <c:v>0.571428571428571</c:v>
                </c:pt>
                <c:pt idx="77">
                  <c:v>0.142857142857143</c:v>
                </c:pt>
                <c:pt idx="78">
                  <c:v>0.571428571428571</c:v>
                </c:pt>
                <c:pt idx="79">
                  <c:v>0.285714285714286</c:v>
                </c:pt>
                <c:pt idx="80">
                  <c:v>0.428571428571429</c:v>
                </c:pt>
                <c:pt idx="81">
                  <c:v>0.125</c:v>
                </c:pt>
                <c:pt idx="82">
                  <c:v>0.125</c:v>
                </c:pt>
                <c:pt idx="83">
                  <c:v>0.25</c:v>
                </c:pt>
                <c:pt idx="84">
                  <c:v>0.25</c:v>
                </c:pt>
                <c:pt idx="85">
                  <c:v>0.25</c:v>
                </c:pt>
                <c:pt idx="86">
                  <c:v>0.25</c:v>
                </c:pt>
                <c:pt idx="87">
                  <c:v>1.0</c:v>
                </c:pt>
                <c:pt idx="88">
                  <c:v>0.0</c:v>
                </c:pt>
                <c:pt idx="89">
                  <c:v>0.0</c:v>
                </c:pt>
                <c:pt idx="90">
                  <c:v>0.5</c:v>
                </c:pt>
                <c:pt idx="91">
                  <c:v>0.125</c:v>
                </c:pt>
                <c:pt idx="92">
                  <c:v>0.375</c:v>
                </c:pt>
                <c:pt idx="93">
                  <c:v>0.0</c:v>
                </c:pt>
                <c:pt idx="94">
                  <c:v>0.0</c:v>
                </c:pt>
                <c:pt idx="95">
                  <c:v>1.0</c:v>
                </c:pt>
                <c:pt idx="96">
                  <c:v>0.0</c:v>
                </c:pt>
                <c:pt idx="97">
                  <c:v>0.5</c:v>
                </c:pt>
                <c:pt idx="98">
                  <c:v>0.0</c:v>
                </c:pt>
                <c:pt idx="99">
                  <c:v>0.125</c:v>
                </c:pt>
                <c:pt idx="100">
                  <c:v>0.0</c:v>
                </c:pt>
                <c:pt idx="101">
                  <c:v>0.875</c:v>
                </c:pt>
                <c:pt idx="102">
                  <c:v>1.0</c:v>
                </c:pt>
                <c:pt idx="103">
                  <c:v>0.0</c:v>
                </c:pt>
                <c:pt idx="104">
                  <c:v>0.75</c:v>
                </c:pt>
                <c:pt idx="105">
                  <c:v>0.0</c:v>
                </c:pt>
                <c:pt idx="106">
                  <c:v>0.666666666666667</c:v>
                </c:pt>
                <c:pt idx="107">
                  <c:v>0.666666666666667</c:v>
                </c:pt>
                <c:pt idx="108">
                  <c:v>0.666666666666667</c:v>
                </c:pt>
                <c:pt idx="109">
                  <c:v>0.3</c:v>
                </c:pt>
                <c:pt idx="110">
                  <c:v>0.0</c:v>
                </c:pt>
                <c:pt idx="111">
                  <c:v>0.5</c:v>
                </c:pt>
                <c:pt idx="112">
                  <c:v>0.6</c:v>
                </c:pt>
                <c:pt idx="113">
                  <c:v>0.5</c:v>
                </c:pt>
                <c:pt idx="114">
                  <c:v>0.6</c:v>
                </c:pt>
                <c:pt idx="115">
                  <c:v>0.8</c:v>
                </c:pt>
                <c:pt idx="116">
                  <c:v>0.5</c:v>
                </c:pt>
                <c:pt idx="117">
                  <c:v>0.0909090909090909</c:v>
                </c:pt>
                <c:pt idx="118">
                  <c:v>0.0909090909090909</c:v>
                </c:pt>
                <c:pt idx="119">
                  <c:v>0.727272727272727</c:v>
                </c:pt>
                <c:pt idx="120">
                  <c:v>0.636363636363636</c:v>
                </c:pt>
                <c:pt idx="121">
                  <c:v>0.727272727272727</c:v>
                </c:pt>
                <c:pt idx="122">
                  <c:v>0.916666666666667</c:v>
                </c:pt>
                <c:pt idx="123">
                  <c:v>0.75</c:v>
                </c:pt>
                <c:pt idx="124">
                  <c:v>0.75</c:v>
                </c:pt>
                <c:pt idx="125">
                  <c:v>0.0833333333333333</c:v>
                </c:pt>
                <c:pt idx="126">
                  <c:v>0.416666666666667</c:v>
                </c:pt>
                <c:pt idx="127">
                  <c:v>0.75</c:v>
                </c:pt>
                <c:pt idx="128">
                  <c:v>0.75</c:v>
                </c:pt>
                <c:pt idx="129">
                  <c:v>0.142857142857143</c:v>
                </c:pt>
                <c:pt idx="130">
                  <c:v>0.0714285714285714</c:v>
                </c:pt>
                <c:pt idx="131">
                  <c:v>0.0714285714285714</c:v>
                </c:pt>
                <c:pt idx="132">
                  <c:v>0.428571428571429</c:v>
                </c:pt>
                <c:pt idx="133">
                  <c:v>0.785714285714286</c:v>
                </c:pt>
                <c:pt idx="134">
                  <c:v>0.714285714285714</c:v>
                </c:pt>
                <c:pt idx="135">
                  <c:v>0.785714285714286</c:v>
                </c:pt>
                <c:pt idx="136">
                  <c:v>0.714285714285714</c:v>
                </c:pt>
                <c:pt idx="137">
                  <c:v>0.785714285714286</c:v>
                </c:pt>
                <c:pt idx="138">
                  <c:v>0.785714285714286</c:v>
                </c:pt>
                <c:pt idx="139">
                  <c:v>0.785714285714286</c:v>
                </c:pt>
                <c:pt idx="140">
                  <c:v>0.625</c:v>
                </c:pt>
                <c:pt idx="141">
                  <c:v>0.125</c:v>
                </c:pt>
                <c:pt idx="142">
                  <c:v>0.5625</c:v>
                </c:pt>
                <c:pt idx="143">
                  <c:v>0.75</c:v>
                </c:pt>
                <c:pt idx="144">
                  <c:v>0.833333333333333</c:v>
                </c:pt>
                <c:pt idx="145">
                  <c:v>0.833333333333333</c:v>
                </c:pt>
                <c:pt idx="146">
                  <c:v>0.714285714285714</c:v>
                </c:pt>
                <c:pt idx="147">
                  <c:v>0.952380952380952</c:v>
                </c:pt>
                <c:pt idx="148">
                  <c:v>0.0909090909090909</c:v>
                </c:pt>
                <c:pt idx="149">
                  <c:v>0.727272727272727</c:v>
                </c:pt>
                <c:pt idx="150">
                  <c:v>0.111111111111111</c:v>
                </c:pt>
                <c:pt idx="151">
                  <c:v>0.333333333333333</c:v>
                </c:pt>
                <c:pt idx="152">
                  <c:v>0.111111111111111</c:v>
                </c:pt>
                <c:pt idx="153">
                  <c:v>0.0606060606060606</c:v>
                </c:pt>
                <c:pt idx="154">
                  <c:v>0.0606060606060606</c:v>
                </c:pt>
                <c:pt idx="155">
                  <c:v>0.484848484848485</c:v>
                </c:pt>
                <c:pt idx="156">
                  <c:v>0.0526315789473684</c:v>
                </c:pt>
                <c:pt idx="157">
                  <c:v>0.0526315789473684</c:v>
                </c:pt>
                <c:pt idx="158">
                  <c:v>0.0606060606060606</c:v>
                </c:pt>
                <c:pt idx="159">
                  <c:v>0.0405405405405405</c:v>
                </c:pt>
                <c:pt idx="160">
                  <c:v>0.0405405405405405</c:v>
                </c:pt>
                <c:pt idx="161">
                  <c:v>0.77027027027027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0043560"/>
        <c:axId val="2125034360"/>
      </c:scatterChart>
      <c:valAx>
        <c:axId val="2130043560"/>
        <c:scaling>
          <c:orientation val="minMax"/>
          <c:max val="20.0"/>
          <c:min val="6.0"/>
        </c:scaling>
        <c:delete val="0"/>
        <c:axPos val="b"/>
        <c:title>
          <c:tx>
            <c:rich>
              <a:bodyPr/>
              <a:lstStyle/>
              <a:p>
                <a:pPr>
                  <a:defRPr sz="2400"/>
                </a:pPr>
                <a:r>
                  <a:rPr lang="en-US" sz="2400"/>
                  <a:t>Signal estimated</a:t>
                </a:r>
                <a:r>
                  <a:rPr lang="en-US" sz="2400" baseline="0"/>
                  <a:t> from </a:t>
                </a:r>
                <a:r>
                  <a:rPr lang="en-US" sz="2400" b="1" i="0" baseline="0">
                    <a:effectLst/>
                  </a:rPr>
                  <a:t>Skew * Nrefl</a:t>
                </a:r>
                <a:r>
                  <a:rPr lang="en-US" sz="2400" b="1" i="0" baseline="30000">
                    <a:effectLst/>
                  </a:rPr>
                  <a:t>1/</a:t>
                </a:r>
                <a:r>
                  <a:rPr lang="en-US" sz="1800" b="1" i="0" baseline="30000">
                    <a:effectLst/>
                  </a:rPr>
                  <a:t>2</a:t>
                </a:r>
                <a:endParaRPr lang="en-US" sz="24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25034360"/>
        <c:crosses val="autoZero"/>
        <c:crossBetween val="midCat"/>
      </c:valAx>
      <c:valAx>
        <c:axId val="2125034360"/>
        <c:scaling>
          <c:orientation val="minMax"/>
          <c:max val="1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2400"/>
                </a:pPr>
                <a:r>
                  <a:rPr lang="en-US" sz="2400"/>
                  <a:t>Fraction of sites found</a:t>
                </a:r>
              </a:p>
            </c:rich>
          </c:tx>
          <c:layout>
            <c:manualLayout>
              <c:xMode val="edge"/>
              <c:yMode val="edge"/>
              <c:x val="0.0207357640077599"/>
              <c:y val="0.210200923160467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30043560"/>
        <c:crossesAt val="-5.0"/>
        <c:crossBetween val="midCat"/>
        <c:majorUnit val="0.2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/>
              <a:t>LLG</a:t>
            </a:r>
            <a:r>
              <a:rPr lang="en-US" baseline="0"/>
              <a:t> </a:t>
            </a:r>
            <a:r>
              <a:rPr lang="en-US"/>
              <a:t>Completion plot truncated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803929400129"/>
          <c:y val="0.18592926961716"/>
          <c:w val="0.842275808065428"/>
          <c:h val="0.635420682867228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 1AB'!$Y$1</c:f>
              <c:strCache>
                <c:ptCount val="1"/>
                <c:pt idx="0">
                  <c:v>LLGC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9"/>
            <c:spPr>
              <a:noFill/>
              <a:ln>
                <a:solidFill>
                  <a:srgbClr val="0000FF"/>
                </a:solidFill>
              </a:ln>
            </c:spPr>
          </c:marker>
          <c:xVal>
            <c:numRef>
              <c:f>'Fig 1AB'!$AF$2:$AF$163</c:f>
              <c:numCache>
                <c:formatCode>General</c:formatCode>
                <c:ptCount val="162"/>
                <c:pt idx="0">
                  <c:v>8.904423616349154</c:v>
                </c:pt>
                <c:pt idx="1">
                  <c:v>8.697779380210141</c:v>
                </c:pt>
                <c:pt idx="2">
                  <c:v>9.490647882077922</c:v>
                </c:pt>
                <c:pt idx="3">
                  <c:v>11.69665930433824</c:v>
                </c:pt>
                <c:pt idx="4">
                  <c:v>10.61395477967016</c:v>
                </c:pt>
                <c:pt idx="5">
                  <c:v>11.67437006889784</c:v>
                </c:pt>
                <c:pt idx="6">
                  <c:v>12.75921391640042</c:v>
                </c:pt>
                <c:pt idx="7">
                  <c:v>8.519405599906985</c:v>
                </c:pt>
                <c:pt idx="8">
                  <c:v>14.99408381330375</c:v>
                </c:pt>
                <c:pt idx="9">
                  <c:v>13.79139357298274</c:v>
                </c:pt>
                <c:pt idx="10">
                  <c:v>15.80422534693586</c:v>
                </c:pt>
                <c:pt idx="11">
                  <c:v>10.5662667504456</c:v>
                </c:pt>
                <c:pt idx="12">
                  <c:v>9.707329122124598</c:v>
                </c:pt>
                <c:pt idx="13">
                  <c:v>9.276760472811382</c:v>
                </c:pt>
                <c:pt idx="14">
                  <c:v>10.15364060634909</c:v>
                </c:pt>
                <c:pt idx="15">
                  <c:v>9.065034967838178</c:v>
                </c:pt>
                <c:pt idx="16">
                  <c:v>12.42437950123569</c:v>
                </c:pt>
                <c:pt idx="17">
                  <c:v>10.59803504403967</c:v>
                </c:pt>
                <c:pt idx="18">
                  <c:v>14.20822433235694</c:v>
                </c:pt>
                <c:pt idx="19">
                  <c:v>15.78884685155215</c:v>
                </c:pt>
                <c:pt idx="20">
                  <c:v>10.08083246321323</c:v>
                </c:pt>
                <c:pt idx="21">
                  <c:v>12.64375299802683</c:v>
                </c:pt>
                <c:pt idx="22">
                  <c:v>13.82094859272609</c:v>
                </c:pt>
                <c:pt idx="23">
                  <c:v>9.012763129592541</c:v>
                </c:pt>
                <c:pt idx="24">
                  <c:v>10.13446585180813</c:v>
                </c:pt>
                <c:pt idx="25">
                  <c:v>8.505853469729151</c:v>
                </c:pt>
                <c:pt idx="26">
                  <c:v>11.15258093204675</c:v>
                </c:pt>
                <c:pt idx="27">
                  <c:v>13.3848942580256</c:v>
                </c:pt>
                <c:pt idx="28">
                  <c:v>13.98501219083193</c:v>
                </c:pt>
                <c:pt idx="29">
                  <c:v>15.18565855112216</c:v>
                </c:pt>
                <c:pt idx="30">
                  <c:v>13.4051020735917</c:v>
                </c:pt>
                <c:pt idx="31">
                  <c:v>8.496951660820404</c:v>
                </c:pt>
                <c:pt idx="32">
                  <c:v>11.61949482452974</c:v>
                </c:pt>
                <c:pt idx="33">
                  <c:v>7.991362741169836</c:v>
                </c:pt>
                <c:pt idx="34">
                  <c:v>10.39043603432543</c:v>
                </c:pt>
                <c:pt idx="35">
                  <c:v>13.21805657730685</c:v>
                </c:pt>
                <c:pt idx="36">
                  <c:v>10.88406218606673</c:v>
                </c:pt>
                <c:pt idx="37">
                  <c:v>10.90831949223794</c:v>
                </c:pt>
                <c:pt idx="38">
                  <c:v>10.10576290935441</c:v>
                </c:pt>
                <c:pt idx="39">
                  <c:v>12.31190734769541</c:v>
                </c:pt>
                <c:pt idx="40">
                  <c:v>10.51160764154887</c:v>
                </c:pt>
                <c:pt idx="41">
                  <c:v>15.117508678916</c:v>
                </c:pt>
                <c:pt idx="42">
                  <c:v>12.3867081237443</c:v>
                </c:pt>
                <c:pt idx="43">
                  <c:v>13.61614012944304</c:v>
                </c:pt>
                <c:pt idx="44">
                  <c:v>11.56444198989172</c:v>
                </c:pt>
                <c:pt idx="45">
                  <c:v>11.13865208767545</c:v>
                </c:pt>
                <c:pt idx="46">
                  <c:v>13.12428348411071</c:v>
                </c:pt>
                <c:pt idx="47">
                  <c:v>11.24529489072077</c:v>
                </c:pt>
                <c:pt idx="48">
                  <c:v>12.06207263584719</c:v>
                </c:pt>
                <c:pt idx="49">
                  <c:v>9.105141277861738</c:v>
                </c:pt>
                <c:pt idx="50">
                  <c:v>14.94178827098643</c:v>
                </c:pt>
                <c:pt idx="51">
                  <c:v>15.01218793287842</c:v>
                </c:pt>
                <c:pt idx="52">
                  <c:v>11.04763088644734</c:v>
                </c:pt>
                <c:pt idx="53">
                  <c:v>13.69254316214084</c:v>
                </c:pt>
                <c:pt idx="54">
                  <c:v>10.34816997622093</c:v>
                </c:pt>
                <c:pt idx="55">
                  <c:v>10.27594534583927</c:v>
                </c:pt>
                <c:pt idx="56">
                  <c:v>10.36356455425851</c:v>
                </c:pt>
                <c:pt idx="57">
                  <c:v>10.80424595395253</c:v>
                </c:pt>
                <c:pt idx="58">
                  <c:v>10.07148182700858</c:v>
                </c:pt>
                <c:pt idx="59">
                  <c:v>11.7414384666823</c:v>
                </c:pt>
                <c:pt idx="60">
                  <c:v>18.3229925056957</c:v>
                </c:pt>
                <c:pt idx="61">
                  <c:v>13.37029120660925</c:v>
                </c:pt>
                <c:pt idx="62">
                  <c:v>20.0</c:v>
                </c:pt>
                <c:pt idx="63">
                  <c:v>18.37953512487878</c:v>
                </c:pt>
                <c:pt idx="64">
                  <c:v>11.98042953754751</c:v>
                </c:pt>
                <c:pt idx="65">
                  <c:v>12.93250887685302</c:v>
                </c:pt>
                <c:pt idx="66">
                  <c:v>11.75005773778657</c:v>
                </c:pt>
                <c:pt idx="67">
                  <c:v>15.1656378020641</c:v>
                </c:pt>
                <c:pt idx="68">
                  <c:v>14.25431250377948</c:v>
                </c:pt>
                <c:pt idx="69">
                  <c:v>16.12065665419265</c:v>
                </c:pt>
                <c:pt idx="70">
                  <c:v>20.0</c:v>
                </c:pt>
                <c:pt idx="71">
                  <c:v>20.0</c:v>
                </c:pt>
                <c:pt idx="72">
                  <c:v>20.0</c:v>
                </c:pt>
                <c:pt idx="73">
                  <c:v>20.0</c:v>
                </c:pt>
                <c:pt idx="74">
                  <c:v>20.0</c:v>
                </c:pt>
                <c:pt idx="75">
                  <c:v>11.30941761137824</c:v>
                </c:pt>
                <c:pt idx="76">
                  <c:v>10.11125425174311</c:v>
                </c:pt>
                <c:pt idx="77">
                  <c:v>10.88440971373654</c:v>
                </c:pt>
                <c:pt idx="78">
                  <c:v>11.0023760359028</c:v>
                </c:pt>
                <c:pt idx="79">
                  <c:v>11.48205771043878</c:v>
                </c:pt>
                <c:pt idx="80">
                  <c:v>11.7294332340968</c:v>
                </c:pt>
                <c:pt idx="81">
                  <c:v>9.264325964957472</c:v>
                </c:pt>
                <c:pt idx="82">
                  <c:v>10.17146151040151</c:v>
                </c:pt>
                <c:pt idx="83">
                  <c:v>7.82663791389178</c:v>
                </c:pt>
                <c:pt idx="84">
                  <c:v>9.84590194615479</c:v>
                </c:pt>
                <c:pt idx="85">
                  <c:v>7.82663791389178</c:v>
                </c:pt>
                <c:pt idx="86">
                  <c:v>8.719594013921085</c:v>
                </c:pt>
                <c:pt idx="87">
                  <c:v>16.99925644037305</c:v>
                </c:pt>
                <c:pt idx="88">
                  <c:v>12.38544287893745</c:v>
                </c:pt>
                <c:pt idx="89">
                  <c:v>10.91794895541963</c:v>
                </c:pt>
                <c:pt idx="90">
                  <c:v>12.76281264826931</c:v>
                </c:pt>
                <c:pt idx="91">
                  <c:v>9.66353755373613</c:v>
                </c:pt>
                <c:pt idx="92">
                  <c:v>8.615462146521535</c:v>
                </c:pt>
                <c:pt idx="93">
                  <c:v>10.70942612555771</c:v>
                </c:pt>
                <c:pt idx="94">
                  <c:v>9.648180022666667</c:v>
                </c:pt>
                <c:pt idx="95">
                  <c:v>11.97675695996634</c:v>
                </c:pt>
                <c:pt idx="96">
                  <c:v>9.756517079438308</c:v>
                </c:pt>
                <c:pt idx="97">
                  <c:v>12.38843447677363</c:v>
                </c:pt>
                <c:pt idx="98">
                  <c:v>11.41135324289504</c:v>
                </c:pt>
                <c:pt idx="99">
                  <c:v>11.4707798607688</c:v>
                </c:pt>
                <c:pt idx="100">
                  <c:v>9.986333684675731</c:v>
                </c:pt>
                <c:pt idx="101">
                  <c:v>13.77161248434936</c:v>
                </c:pt>
                <c:pt idx="102">
                  <c:v>11.93981694361301</c:v>
                </c:pt>
                <c:pt idx="103">
                  <c:v>9.8835487959365</c:v>
                </c:pt>
                <c:pt idx="104">
                  <c:v>14.67264207937377</c:v>
                </c:pt>
                <c:pt idx="105">
                  <c:v>9.83022552525119</c:v>
                </c:pt>
                <c:pt idx="106">
                  <c:v>13.48533281163613</c:v>
                </c:pt>
                <c:pt idx="107">
                  <c:v>11.29667671994353</c:v>
                </c:pt>
                <c:pt idx="108">
                  <c:v>16.93229603251613</c:v>
                </c:pt>
                <c:pt idx="109">
                  <c:v>11.2064337999266</c:v>
                </c:pt>
                <c:pt idx="110">
                  <c:v>9.540444998563824</c:v>
                </c:pt>
                <c:pt idx="111">
                  <c:v>11.7734186167464</c:v>
                </c:pt>
                <c:pt idx="112">
                  <c:v>14.13630382894294</c:v>
                </c:pt>
                <c:pt idx="113">
                  <c:v>11.09651690554001</c:v>
                </c:pt>
                <c:pt idx="114">
                  <c:v>19.01367070708936</c:v>
                </c:pt>
                <c:pt idx="115">
                  <c:v>17.40306304519538</c:v>
                </c:pt>
                <c:pt idx="116">
                  <c:v>14.83491115172147</c:v>
                </c:pt>
                <c:pt idx="117">
                  <c:v>10.02803867466331</c:v>
                </c:pt>
                <c:pt idx="118">
                  <c:v>11.40863957851593</c:v>
                </c:pt>
                <c:pt idx="119">
                  <c:v>12.00851427840937</c:v>
                </c:pt>
                <c:pt idx="120">
                  <c:v>18.09307497944226</c:v>
                </c:pt>
                <c:pt idx="121">
                  <c:v>20.0</c:v>
                </c:pt>
                <c:pt idx="122">
                  <c:v>13.77187742688815</c:v>
                </c:pt>
                <c:pt idx="123">
                  <c:v>13.27655468752768</c:v>
                </c:pt>
                <c:pt idx="124">
                  <c:v>12.49476554361105</c:v>
                </c:pt>
                <c:pt idx="125">
                  <c:v>11.73375921710938</c:v>
                </c:pt>
                <c:pt idx="126">
                  <c:v>12.42360379729368</c:v>
                </c:pt>
                <c:pt idx="127">
                  <c:v>12.9640258385667</c:v>
                </c:pt>
                <c:pt idx="128">
                  <c:v>12.6788838197101</c:v>
                </c:pt>
                <c:pt idx="129">
                  <c:v>7.883049817296589</c:v>
                </c:pt>
                <c:pt idx="130">
                  <c:v>11.44292679262981</c:v>
                </c:pt>
                <c:pt idx="131">
                  <c:v>8.918744279058182</c:v>
                </c:pt>
                <c:pt idx="132">
                  <c:v>11.15741080555995</c:v>
                </c:pt>
                <c:pt idx="133">
                  <c:v>11.59790984904862</c:v>
                </c:pt>
                <c:pt idx="134">
                  <c:v>15.36054339189891</c:v>
                </c:pt>
                <c:pt idx="135">
                  <c:v>15.40492305384931</c:v>
                </c:pt>
                <c:pt idx="136">
                  <c:v>11.56903976710047</c:v>
                </c:pt>
                <c:pt idx="137">
                  <c:v>20.0</c:v>
                </c:pt>
                <c:pt idx="138">
                  <c:v>20.0</c:v>
                </c:pt>
                <c:pt idx="139">
                  <c:v>20.0</c:v>
                </c:pt>
                <c:pt idx="140">
                  <c:v>12.75886077509668</c:v>
                </c:pt>
                <c:pt idx="141">
                  <c:v>13.66107270546395</c:v>
                </c:pt>
                <c:pt idx="142">
                  <c:v>9.772040746966332</c:v>
                </c:pt>
                <c:pt idx="143">
                  <c:v>13.52906309898512</c:v>
                </c:pt>
                <c:pt idx="144">
                  <c:v>16.53601177869234</c:v>
                </c:pt>
                <c:pt idx="145">
                  <c:v>20.0</c:v>
                </c:pt>
                <c:pt idx="146">
                  <c:v>14.45629138103512</c:v>
                </c:pt>
                <c:pt idx="147">
                  <c:v>14.23632654399194</c:v>
                </c:pt>
                <c:pt idx="148">
                  <c:v>9.686537533060166</c:v>
                </c:pt>
                <c:pt idx="149">
                  <c:v>16.77948982679185</c:v>
                </c:pt>
                <c:pt idx="150">
                  <c:v>10.70722373944662</c:v>
                </c:pt>
                <c:pt idx="151">
                  <c:v>9.976641804549624</c:v>
                </c:pt>
                <c:pt idx="152">
                  <c:v>11.26279669842417</c:v>
                </c:pt>
                <c:pt idx="153">
                  <c:v>10.22254344480292</c:v>
                </c:pt>
                <c:pt idx="154">
                  <c:v>10.02888090151726</c:v>
                </c:pt>
                <c:pt idx="155">
                  <c:v>15.49638509411768</c:v>
                </c:pt>
                <c:pt idx="156">
                  <c:v>10.80663247533288</c:v>
                </c:pt>
                <c:pt idx="157">
                  <c:v>10.72943764009707</c:v>
                </c:pt>
                <c:pt idx="158">
                  <c:v>10.05964283486379</c:v>
                </c:pt>
                <c:pt idx="159">
                  <c:v>10.22839330216725</c:v>
                </c:pt>
                <c:pt idx="160">
                  <c:v>9.076096373048315</c:v>
                </c:pt>
                <c:pt idx="161">
                  <c:v>18.76489398002018</c:v>
                </c:pt>
              </c:numCache>
            </c:numRef>
          </c:xVal>
          <c:yVal>
            <c:numRef>
              <c:f>'Fig 1AB'!$Y$2:$Y$163</c:f>
              <c:numCache>
                <c:formatCode>General</c:formatCode>
                <c:ptCount val="162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0.333333333333333</c:v>
                </c:pt>
                <c:pt idx="8">
                  <c:v>0.666666666666667</c:v>
                </c:pt>
                <c:pt idx="9">
                  <c:v>0.666666666666667</c:v>
                </c:pt>
                <c:pt idx="10">
                  <c:v>0.666666666666667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1.0</c:v>
                </c:pt>
                <c:pt idx="23">
                  <c:v>0.0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0.75</c:v>
                </c:pt>
                <c:pt idx="32">
                  <c:v>0.75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0.8</c:v>
                </c:pt>
                <c:pt idx="50">
                  <c:v>0.8</c:v>
                </c:pt>
                <c:pt idx="51">
                  <c:v>0.8</c:v>
                </c:pt>
                <c:pt idx="52">
                  <c:v>1.0</c:v>
                </c:pt>
                <c:pt idx="53">
                  <c:v>1.0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  <c:pt idx="60">
                  <c:v>1.0</c:v>
                </c:pt>
                <c:pt idx="61">
                  <c:v>1.0</c:v>
                </c:pt>
                <c:pt idx="62">
                  <c:v>1.0</c:v>
                </c:pt>
                <c:pt idx="63">
                  <c:v>1.0</c:v>
                </c:pt>
                <c:pt idx="64">
                  <c:v>0.333333333333333</c:v>
                </c:pt>
                <c:pt idx="65">
                  <c:v>1.0</c:v>
                </c:pt>
                <c:pt idx="66">
                  <c:v>1.0</c:v>
                </c:pt>
                <c:pt idx="67">
                  <c:v>1.0</c:v>
                </c:pt>
                <c:pt idx="68">
                  <c:v>1.0</c:v>
                </c:pt>
                <c:pt idx="69">
                  <c:v>1.0</c:v>
                </c:pt>
                <c:pt idx="70">
                  <c:v>1.0</c:v>
                </c:pt>
                <c:pt idx="71">
                  <c:v>1.0</c:v>
                </c:pt>
                <c:pt idx="72">
                  <c:v>1.0</c:v>
                </c:pt>
                <c:pt idx="73">
                  <c:v>1.0</c:v>
                </c:pt>
                <c:pt idx="74">
                  <c:v>1.0</c:v>
                </c:pt>
                <c:pt idx="75">
                  <c:v>0.0</c:v>
                </c:pt>
                <c:pt idx="76">
                  <c:v>1.0</c:v>
                </c:pt>
                <c:pt idx="77">
                  <c:v>1.0</c:v>
                </c:pt>
                <c:pt idx="78">
                  <c:v>1.0</c:v>
                </c:pt>
                <c:pt idx="79">
                  <c:v>1.0</c:v>
                </c:pt>
                <c:pt idx="80">
                  <c:v>1.0</c:v>
                </c:pt>
                <c:pt idx="81">
                  <c:v>0.0</c:v>
                </c:pt>
                <c:pt idx="82">
                  <c:v>0.0</c:v>
                </c:pt>
                <c:pt idx="83">
                  <c:v>0.125</c:v>
                </c:pt>
                <c:pt idx="84">
                  <c:v>0.125</c:v>
                </c:pt>
                <c:pt idx="85">
                  <c:v>0.25</c:v>
                </c:pt>
                <c:pt idx="86">
                  <c:v>0.375</c:v>
                </c:pt>
                <c:pt idx="87">
                  <c:v>1.0</c:v>
                </c:pt>
                <c:pt idx="88">
                  <c:v>0.5</c:v>
                </c:pt>
                <c:pt idx="89">
                  <c:v>0.875</c:v>
                </c:pt>
                <c:pt idx="90">
                  <c:v>0.875</c:v>
                </c:pt>
                <c:pt idx="91">
                  <c:v>1.0</c:v>
                </c:pt>
                <c:pt idx="92">
                  <c:v>1.0</c:v>
                </c:pt>
                <c:pt idx="93">
                  <c:v>1.0</c:v>
                </c:pt>
                <c:pt idx="94">
                  <c:v>1.0</c:v>
                </c:pt>
                <c:pt idx="95">
                  <c:v>1.0</c:v>
                </c:pt>
                <c:pt idx="96">
                  <c:v>1.0</c:v>
                </c:pt>
                <c:pt idx="97">
                  <c:v>1.0</c:v>
                </c:pt>
                <c:pt idx="98">
                  <c:v>1.0</c:v>
                </c:pt>
                <c:pt idx="99">
                  <c:v>1.0</c:v>
                </c:pt>
                <c:pt idx="100">
                  <c:v>1.0</c:v>
                </c:pt>
                <c:pt idx="101">
                  <c:v>1.0</c:v>
                </c:pt>
                <c:pt idx="102">
                  <c:v>1.0</c:v>
                </c:pt>
                <c:pt idx="103">
                  <c:v>1.0</c:v>
                </c:pt>
                <c:pt idx="104">
                  <c:v>1.0</c:v>
                </c:pt>
                <c:pt idx="105">
                  <c:v>1.0</c:v>
                </c:pt>
                <c:pt idx="106">
                  <c:v>0.666666666666667</c:v>
                </c:pt>
                <c:pt idx="107">
                  <c:v>0.777777777777778</c:v>
                </c:pt>
                <c:pt idx="108">
                  <c:v>1.0</c:v>
                </c:pt>
                <c:pt idx="109">
                  <c:v>0.1</c:v>
                </c:pt>
                <c:pt idx="110">
                  <c:v>0.5</c:v>
                </c:pt>
                <c:pt idx="111">
                  <c:v>0.8</c:v>
                </c:pt>
                <c:pt idx="112">
                  <c:v>0.8</c:v>
                </c:pt>
                <c:pt idx="113">
                  <c:v>0.9</c:v>
                </c:pt>
                <c:pt idx="114">
                  <c:v>0.9</c:v>
                </c:pt>
                <c:pt idx="115">
                  <c:v>0.9</c:v>
                </c:pt>
                <c:pt idx="116">
                  <c:v>1.0</c:v>
                </c:pt>
                <c:pt idx="117">
                  <c:v>0.0</c:v>
                </c:pt>
                <c:pt idx="118">
                  <c:v>0.0909090909090909</c:v>
                </c:pt>
                <c:pt idx="119">
                  <c:v>0.818181818181818</c:v>
                </c:pt>
                <c:pt idx="120">
                  <c:v>1.0</c:v>
                </c:pt>
                <c:pt idx="121">
                  <c:v>1.0</c:v>
                </c:pt>
                <c:pt idx="122">
                  <c:v>1.0</c:v>
                </c:pt>
                <c:pt idx="123">
                  <c:v>1.0</c:v>
                </c:pt>
                <c:pt idx="124">
                  <c:v>1.0</c:v>
                </c:pt>
                <c:pt idx="125">
                  <c:v>1.0</c:v>
                </c:pt>
                <c:pt idx="126">
                  <c:v>1.0</c:v>
                </c:pt>
                <c:pt idx="127">
                  <c:v>1.0</c:v>
                </c:pt>
                <c:pt idx="128">
                  <c:v>1.0</c:v>
                </c:pt>
                <c:pt idx="129">
                  <c:v>0.0714285714285714</c:v>
                </c:pt>
                <c:pt idx="130">
                  <c:v>0.0714285714285714</c:v>
                </c:pt>
                <c:pt idx="131">
                  <c:v>0.785714285714286</c:v>
                </c:pt>
                <c:pt idx="132">
                  <c:v>0.857142857142857</c:v>
                </c:pt>
                <c:pt idx="133">
                  <c:v>0.928571428571429</c:v>
                </c:pt>
                <c:pt idx="134">
                  <c:v>1.0</c:v>
                </c:pt>
                <c:pt idx="135">
                  <c:v>1.0</c:v>
                </c:pt>
                <c:pt idx="136">
                  <c:v>1.0</c:v>
                </c:pt>
                <c:pt idx="137">
                  <c:v>1.0</c:v>
                </c:pt>
                <c:pt idx="138">
                  <c:v>1.0</c:v>
                </c:pt>
                <c:pt idx="139">
                  <c:v>1.0</c:v>
                </c:pt>
                <c:pt idx="140">
                  <c:v>0.8125</c:v>
                </c:pt>
                <c:pt idx="141">
                  <c:v>0.875</c:v>
                </c:pt>
                <c:pt idx="142">
                  <c:v>0.875</c:v>
                </c:pt>
                <c:pt idx="143">
                  <c:v>1.0</c:v>
                </c:pt>
                <c:pt idx="144">
                  <c:v>0.944444444444444</c:v>
                </c:pt>
                <c:pt idx="145">
                  <c:v>1.0</c:v>
                </c:pt>
                <c:pt idx="146">
                  <c:v>0.952380952380952</c:v>
                </c:pt>
                <c:pt idx="147">
                  <c:v>1.0</c:v>
                </c:pt>
                <c:pt idx="148">
                  <c:v>0.863636363636364</c:v>
                </c:pt>
                <c:pt idx="149">
                  <c:v>0.954545454545455</c:v>
                </c:pt>
                <c:pt idx="150">
                  <c:v>0.0</c:v>
                </c:pt>
                <c:pt idx="151">
                  <c:v>0.777777777777778</c:v>
                </c:pt>
                <c:pt idx="152">
                  <c:v>0.814814814814815</c:v>
                </c:pt>
                <c:pt idx="153">
                  <c:v>0.0303030303030303</c:v>
                </c:pt>
                <c:pt idx="154">
                  <c:v>0.0303030303030303</c:v>
                </c:pt>
                <c:pt idx="155">
                  <c:v>0.666666666666667</c:v>
                </c:pt>
                <c:pt idx="156">
                  <c:v>0.0</c:v>
                </c:pt>
                <c:pt idx="157">
                  <c:v>0.0263157894736842</c:v>
                </c:pt>
                <c:pt idx="158">
                  <c:v>0.0</c:v>
                </c:pt>
                <c:pt idx="159">
                  <c:v>0.0</c:v>
                </c:pt>
                <c:pt idx="160">
                  <c:v>0.0135135135135135</c:v>
                </c:pt>
                <c:pt idx="161">
                  <c:v>0.918918918918919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257064"/>
        <c:axId val="2138258488"/>
      </c:scatterChart>
      <c:valAx>
        <c:axId val="2138257064"/>
        <c:scaling>
          <c:orientation val="minMax"/>
          <c:max val="20.0"/>
          <c:min val="6.0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 b="1" i="0" baseline="0">
                    <a:effectLst/>
                  </a:rPr>
                  <a:t>Signal estimated from Skew * Nrefl</a:t>
                </a:r>
                <a:r>
                  <a:rPr lang="en-US" sz="2400" b="1" i="0" baseline="30000">
                    <a:effectLst/>
                  </a:rPr>
                  <a:t>1/2</a:t>
                </a:r>
                <a:endParaRPr lang="en-US" sz="24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38258488"/>
        <c:crosses val="autoZero"/>
        <c:crossBetween val="midCat"/>
      </c:valAx>
      <c:valAx>
        <c:axId val="2138258488"/>
        <c:scaling>
          <c:orientation val="minMax"/>
          <c:max val="1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2400"/>
                </a:pPr>
                <a:r>
                  <a:rPr lang="en-US" sz="2400"/>
                  <a:t>Fraction of sites found</a:t>
                </a:r>
              </a:p>
            </c:rich>
          </c:tx>
          <c:layout>
            <c:manualLayout>
              <c:xMode val="edge"/>
              <c:yMode val="edge"/>
              <c:x val="0.0207357640077599"/>
              <c:y val="0.210200923160467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38257064"/>
        <c:crossesAt val="-5.0"/>
        <c:crossBetween val="midCat"/>
        <c:majorUnit val="0.2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/>
              <a:t>HySS Direct Methods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7803929400129"/>
          <c:y val="0.18592926961716"/>
          <c:w val="0.842275808065428"/>
          <c:h val="0.635420682867228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 1AB'!$U$1</c:f>
              <c:strCache>
                <c:ptCount val="1"/>
                <c:pt idx="0">
                  <c:v>Direct Methods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9"/>
            <c:spPr>
              <a:noFill/>
              <a:ln>
                <a:solidFill>
                  <a:srgbClr val="0000FF"/>
                </a:solidFill>
              </a:ln>
            </c:spPr>
          </c:marker>
          <c:xVal>
            <c:numRef>
              <c:f>'Fig 1AB'!$AE$2:$AE$163</c:f>
              <c:numCache>
                <c:formatCode>General</c:formatCode>
                <c:ptCount val="162"/>
                <c:pt idx="0">
                  <c:v>8.904423616349154</c:v>
                </c:pt>
                <c:pt idx="1">
                  <c:v>8.697779380210141</c:v>
                </c:pt>
                <c:pt idx="2">
                  <c:v>9.490647882077922</c:v>
                </c:pt>
                <c:pt idx="3">
                  <c:v>11.69665930433824</c:v>
                </c:pt>
                <c:pt idx="4">
                  <c:v>10.61395477967016</c:v>
                </c:pt>
                <c:pt idx="5">
                  <c:v>11.67437006889784</c:v>
                </c:pt>
                <c:pt idx="6">
                  <c:v>12.75921391640042</c:v>
                </c:pt>
                <c:pt idx="7">
                  <c:v>8.519405599906985</c:v>
                </c:pt>
                <c:pt idx="8">
                  <c:v>14.99408381330375</c:v>
                </c:pt>
                <c:pt idx="9">
                  <c:v>13.79139357298274</c:v>
                </c:pt>
                <c:pt idx="10">
                  <c:v>15.80422534693586</c:v>
                </c:pt>
                <c:pt idx="11">
                  <c:v>10.5662667504456</c:v>
                </c:pt>
                <c:pt idx="12">
                  <c:v>9.707329122124598</c:v>
                </c:pt>
                <c:pt idx="13">
                  <c:v>9.276760472811382</c:v>
                </c:pt>
                <c:pt idx="14">
                  <c:v>10.15364060634909</c:v>
                </c:pt>
                <c:pt idx="15">
                  <c:v>9.065034967838178</c:v>
                </c:pt>
                <c:pt idx="16">
                  <c:v>12.42437950123569</c:v>
                </c:pt>
                <c:pt idx="17">
                  <c:v>10.59803504403967</c:v>
                </c:pt>
                <c:pt idx="18">
                  <c:v>14.20822433235694</c:v>
                </c:pt>
                <c:pt idx="19">
                  <c:v>15.78884685155215</c:v>
                </c:pt>
                <c:pt idx="20">
                  <c:v>10.08083246321323</c:v>
                </c:pt>
                <c:pt idx="21">
                  <c:v>12.64375299802683</c:v>
                </c:pt>
                <c:pt idx="22">
                  <c:v>13.82094859272609</c:v>
                </c:pt>
                <c:pt idx="23">
                  <c:v>9.012763129592541</c:v>
                </c:pt>
                <c:pt idx="24">
                  <c:v>10.13446585180813</c:v>
                </c:pt>
                <c:pt idx="25">
                  <c:v>8.505853469729151</c:v>
                </c:pt>
                <c:pt idx="26">
                  <c:v>11.15258093204675</c:v>
                </c:pt>
                <c:pt idx="27">
                  <c:v>13.3848942580256</c:v>
                </c:pt>
                <c:pt idx="28">
                  <c:v>13.98501219083193</c:v>
                </c:pt>
                <c:pt idx="29">
                  <c:v>15.18565855112216</c:v>
                </c:pt>
                <c:pt idx="30">
                  <c:v>13.4051020735917</c:v>
                </c:pt>
                <c:pt idx="31">
                  <c:v>8.496951660820404</c:v>
                </c:pt>
                <c:pt idx="32">
                  <c:v>11.61949482452974</c:v>
                </c:pt>
                <c:pt idx="33">
                  <c:v>7.991362741169836</c:v>
                </c:pt>
                <c:pt idx="34">
                  <c:v>10.39043603432543</c:v>
                </c:pt>
                <c:pt idx="35">
                  <c:v>13.21805657730685</c:v>
                </c:pt>
                <c:pt idx="36">
                  <c:v>10.88406218606673</c:v>
                </c:pt>
                <c:pt idx="37">
                  <c:v>10.90831949223794</c:v>
                </c:pt>
                <c:pt idx="38">
                  <c:v>10.10576290935441</c:v>
                </c:pt>
                <c:pt idx="39">
                  <c:v>12.31190734769541</c:v>
                </c:pt>
                <c:pt idx="40">
                  <c:v>10.51160764154887</c:v>
                </c:pt>
                <c:pt idx="41">
                  <c:v>15.117508678916</c:v>
                </c:pt>
                <c:pt idx="42">
                  <c:v>12.3867081237443</c:v>
                </c:pt>
                <c:pt idx="43">
                  <c:v>13.61614012944304</c:v>
                </c:pt>
                <c:pt idx="44">
                  <c:v>11.56444198989172</c:v>
                </c:pt>
                <c:pt idx="45">
                  <c:v>11.13865208767545</c:v>
                </c:pt>
                <c:pt idx="46">
                  <c:v>13.12428348411071</c:v>
                </c:pt>
                <c:pt idx="47">
                  <c:v>11.24529489072077</c:v>
                </c:pt>
                <c:pt idx="48">
                  <c:v>12.06207263584719</c:v>
                </c:pt>
                <c:pt idx="49">
                  <c:v>9.105141277861738</c:v>
                </c:pt>
                <c:pt idx="50">
                  <c:v>14.94178827098643</c:v>
                </c:pt>
                <c:pt idx="51">
                  <c:v>15.01218793287842</c:v>
                </c:pt>
                <c:pt idx="52">
                  <c:v>11.04763088644734</c:v>
                </c:pt>
                <c:pt idx="53">
                  <c:v>13.69254316214084</c:v>
                </c:pt>
                <c:pt idx="54">
                  <c:v>10.34816997622093</c:v>
                </c:pt>
                <c:pt idx="55">
                  <c:v>10.27594534583927</c:v>
                </c:pt>
                <c:pt idx="56">
                  <c:v>10.36356455425851</c:v>
                </c:pt>
                <c:pt idx="57">
                  <c:v>10.80424595395253</c:v>
                </c:pt>
                <c:pt idx="58">
                  <c:v>10.07148182700858</c:v>
                </c:pt>
                <c:pt idx="59">
                  <c:v>11.7414384666823</c:v>
                </c:pt>
                <c:pt idx="60">
                  <c:v>18.3229925056957</c:v>
                </c:pt>
                <c:pt idx="61">
                  <c:v>13.37029120660925</c:v>
                </c:pt>
                <c:pt idx="62">
                  <c:v>21.03348661658102</c:v>
                </c:pt>
                <c:pt idx="63">
                  <c:v>18.37953512487878</c:v>
                </c:pt>
                <c:pt idx="64">
                  <c:v>11.98042953754751</c:v>
                </c:pt>
                <c:pt idx="65">
                  <c:v>12.93250887685302</c:v>
                </c:pt>
                <c:pt idx="66">
                  <c:v>11.75005773778657</c:v>
                </c:pt>
                <c:pt idx="67">
                  <c:v>15.1656378020641</c:v>
                </c:pt>
                <c:pt idx="68">
                  <c:v>14.25431250377948</c:v>
                </c:pt>
                <c:pt idx="69">
                  <c:v>16.12065665419265</c:v>
                </c:pt>
                <c:pt idx="70">
                  <c:v>26.88516868191811</c:v>
                </c:pt>
                <c:pt idx="71">
                  <c:v>30.31668974773338</c:v>
                </c:pt>
                <c:pt idx="72">
                  <c:v>30.31668974773338</c:v>
                </c:pt>
                <c:pt idx="73">
                  <c:v>22.22701883082318</c:v>
                </c:pt>
                <c:pt idx="74">
                  <c:v>26.71186286510515</c:v>
                </c:pt>
                <c:pt idx="75">
                  <c:v>11.30941761137824</c:v>
                </c:pt>
                <c:pt idx="76">
                  <c:v>10.11125425174311</c:v>
                </c:pt>
                <c:pt idx="77">
                  <c:v>10.88440971373654</c:v>
                </c:pt>
                <c:pt idx="78">
                  <c:v>11.0023760359028</c:v>
                </c:pt>
                <c:pt idx="79">
                  <c:v>11.48205771043878</c:v>
                </c:pt>
                <c:pt idx="80">
                  <c:v>11.7294332340968</c:v>
                </c:pt>
                <c:pt idx="81">
                  <c:v>9.264325964957472</c:v>
                </c:pt>
                <c:pt idx="82">
                  <c:v>10.17146151040151</c:v>
                </c:pt>
                <c:pt idx="83">
                  <c:v>7.82663791389178</c:v>
                </c:pt>
                <c:pt idx="84">
                  <c:v>9.84590194615479</c:v>
                </c:pt>
                <c:pt idx="85">
                  <c:v>7.82663791389178</c:v>
                </c:pt>
                <c:pt idx="86">
                  <c:v>8.719594013921085</c:v>
                </c:pt>
                <c:pt idx="87">
                  <c:v>16.99925644037305</c:v>
                </c:pt>
                <c:pt idx="88">
                  <c:v>12.38544287893745</c:v>
                </c:pt>
                <c:pt idx="89">
                  <c:v>10.91794895541963</c:v>
                </c:pt>
                <c:pt idx="90">
                  <c:v>12.76281264826931</c:v>
                </c:pt>
                <c:pt idx="91">
                  <c:v>9.66353755373613</c:v>
                </c:pt>
                <c:pt idx="92">
                  <c:v>8.615462146521535</c:v>
                </c:pt>
                <c:pt idx="93">
                  <c:v>10.70942612555771</c:v>
                </c:pt>
                <c:pt idx="94">
                  <c:v>9.648180022666667</c:v>
                </c:pt>
                <c:pt idx="95">
                  <c:v>11.97675695996634</c:v>
                </c:pt>
                <c:pt idx="96">
                  <c:v>9.756517079438308</c:v>
                </c:pt>
                <c:pt idx="97">
                  <c:v>12.38843447677363</c:v>
                </c:pt>
                <c:pt idx="98">
                  <c:v>11.41135324289504</c:v>
                </c:pt>
                <c:pt idx="99">
                  <c:v>11.4707798607688</c:v>
                </c:pt>
                <c:pt idx="100">
                  <c:v>9.986333684675731</c:v>
                </c:pt>
                <c:pt idx="101">
                  <c:v>13.77161248434936</c:v>
                </c:pt>
                <c:pt idx="102">
                  <c:v>11.93981694361301</c:v>
                </c:pt>
                <c:pt idx="103">
                  <c:v>9.8835487959365</c:v>
                </c:pt>
                <c:pt idx="104">
                  <c:v>14.67264207937377</c:v>
                </c:pt>
                <c:pt idx="105">
                  <c:v>9.83022552525119</c:v>
                </c:pt>
                <c:pt idx="106">
                  <c:v>13.48533281163613</c:v>
                </c:pt>
                <c:pt idx="107">
                  <c:v>11.29667671994353</c:v>
                </c:pt>
                <c:pt idx="108">
                  <c:v>16.93229603251613</c:v>
                </c:pt>
                <c:pt idx="109">
                  <c:v>11.2064337999266</c:v>
                </c:pt>
                <c:pt idx="110">
                  <c:v>9.540444998563824</c:v>
                </c:pt>
                <c:pt idx="111">
                  <c:v>11.7734186167464</c:v>
                </c:pt>
                <c:pt idx="112">
                  <c:v>14.13630382894294</c:v>
                </c:pt>
                <c:pt idx="113">
                  <c:v>11.09651690554001</c:v>
                </c:pt>
                <c:pt idx="114">
                  <c:v>19.01367070708936</c:v>
                </c:pt>
                <c:pt idx="115">
                  <c:v>17.40306304519538</c:v>
                </c:pt>
                <c:pt idx="116">
                  <c:v>14.83491115172147</c:v>
                </c:pt>
                <c:pt idx="117">
                  <c:v>10.02803867466331</c:v>
                </c:pt>
                <c:pt idx="118">
                  <c:v>11.40863957851593</c:v>
                </c:pt>
                <c:pt idx="119">
                  <c:v>12.00851427840937</c:v>
                </c:pt>
                <c:pt idx="120">
                  <c:v>18.09307497944226</c:v>
                </c:pt>
                <c:pt idx="121">
                  <c:v>21.21430984948792</c:v>
                </c:pt>
                <c:pt idx="122">
                  <c:v>13.77187742688815</c:v>
                </c:pt>
                <c:pt idx="123">
                  <c:v>13.27655468752768</c:v>
                </c:pt>
                <c:pt idx="124">
                  <c:v>12.49476554361105</c:v>
                </c:pt>
                <c:pt idx="125">
                  <c:v>11.73375921710938</c:v>
                </c:pt>
                <c:pt idx="126">
                  <c:v>12.42360379729368</c:v>
                </c:pt>
                <c:pt idx="127">
                  <c:v>12.9640258385667</c:v>
                </c:pt>
                <c:pt idx="128">
                  <c:v>12.6788838197101</c:v>
                </c:pt>
                <c:pt idx="129">
                  <c:v>7.883049817296589</c:v>
                </c:pt>
                <c:pt idx="130">
                  <c:v>11.44292679262981</c:v>
                </c:pt>
                <c:pt idx="131">
                  <c:v>8.918744279058182</c:v>
                </c:pt>
                <c:pt idx="132">
                  <c:v>11.15741080555995</c:v>
                </c:pt>
                <c:pt idx="133">
                  <c:v>11.59790984904862</c:v>
                </c:pt>
                <c:pt idx="134">
                  <c:v>15.36054339189891</c:v>
                </c:pt>
                <c:pt idx="135">
                  <c:v>15.40492305384931</c:v>
                </c:pt>
                <c:pt idx="136">
                  <c:v>11.56903976710047</c:v>
                </c:pt>
                <c:pt idx="137">
                  <c:v>32.3823694555138</c:v>
                </c:pt>
                <c:pt idx="138">
                  <c:v>49.60898652610788</c:v>
                </c:pt>
                <c:pt idx="139">
                  <c:v>42.81027626999855</c:v>
                </c:pt>
                <c:pt idx="140">
                  <c:v>12.75886077509668</c:v>
                </c:pt>
                <c:pt idx="141">
                  <c:v>13.66107270546395</c:v>
                </c:pt>
                <c:pt idx="142">
                  <c:v>9.772040746966332</c:v>
                </c:pt>
                <c:pt idx="143">
                  <c:v>13.52906309898512</c:v>
                </c:pt>
                <c:pt idx="144">
                  <c:v>16.53601177869234</c:v>
                </c:pt>
                <c:pt idx="145">
                  <c:v>48.31470237056254</c:v>
                </c:pt>
                <c:pt idx="146">
                  <c:v>14.45629138103512</c:v>
                </c:pt>
                <c:pt idx="147">
                  <c:v>14.23632654399194</c:v>
                </c:pt>
                <c:pt idx="148">
                  <c:v>9.686537533060166</c:v>
                </c:pt>
                <c:pt idx="149">
                  <c:v>16.77948982679185</c:v>
                </c:pt>
                <c:pt idx="150">
                  <c:v>10.70722373944662</c:v>
                </c:pt>
                <c:pt idx="151">
                  <c:v>9.976641804549624</c:v>
                </c:pt>
                <c:pt idx="152">
                  <c:v>11.26279669842417</c:v>
                </c:pt>
                <c:pt idx="153">
                  <c:v>10.22254344480292</c:v>
                </c:pt>
                <c:pt idx="154">
                  <c:v>10.02888090151726</c:v>
                </c:pt>
                <c:pt idx="155">
                  <c:v>15.49638509411768</c:v>
                </c:pt>
                <c:pt idx="156">
                  <c:v>10.80663247533288</c:v>
                </c:pt>
                <c:pt idx="157">
                  <c:v>10.72943764009707</c:v>
                </c:pt>
                <c:pt idx="158">
                  <c:v>10.05964283486379</c:v>
                </c:pt>
                <c:pt idx="159">
                  <c:v>10.22839330216725</c:v>
                </c:pt>
                <c:pt idx="160">
                  <c:v>9.076096373048315</c:v>
                </c:pt>
                <c:pt idx="161">
                  <c:v>18.76489398002018</c:v>
                </c:pt>
              </c:numCache>
            </c:numRef>
          </c:xVal>
          <c:yVal>
            <c:numRef>
              <c:f>'Fig 1AB'!$U$2:$U$163</c:f>
              <c:numCache>
                <c:formatCode>General</c:formatCode>
                <c:ptCount val="162"/>
                <c:pt idx="0">
                  <c:v>0.0</c:v>
                </c:pt>
                <c:pt idx="1">
                  <c:v>1.0</c:v>
                </c:pt>
                <c:pt idx="2">
                  <c:v>0.0</c:v>
                </c:pt>
                <c:pt idx="3">
                  <c:v>0.0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0.0</c:v>
                </c:pt>
                <c:pt idx="8">
                  <c:v>0.666666666666667</c:v>
                </c:pt>
                <c:pt idx="9">
                  <c:v>0.333333333333333</c:v>
                </c:pt>
                <c:pt idx="10">
                  <c:v>0.666666666666667</c:v>
                </c:pt>
                <c:pt idx="11">
                  <c:v>0.0</c:v>
                </c:pt>
                <c:pt idx="12">
                  <c:v>0.333333333333333</c:v>
                </c:pt>
                <c:pt idx="13">
                  <c:v>0.0</c:v>
                </c:pt>
                <c:pt idx="14">
                  <c:v>1.0</c:v>
                </c:pt>
                <c:pt idx="15">
                  <c:v>0.666666666666667</c:v>
                </c:pt>
                <c:pt idx="16">
                  <c:v>0.666666666666667</c:v>
                </c:pt>
                <c:pt idx="17">
                  <c:v>1.0</c:v>
                </c:pt>
                <c:pt idx="18">
                  <c:v>0.666666666666667</c:v>
                </c:pt>
                <c:pt idx="19">
                  <c:v>1.0</c:v>
                </c:pt>
                <c:pt idx="20">
                  <c:v>0.666666666666667</c:v>
                </c:pt>
                <c:pt idx="21">
                  <c:v>0.666666666666667</c:v>
                </c:pt>
                <c:pt idx="22">
                  <c:v>0.666666666666667</c:v>
                </c:pt>
                <c:pt idx="23">
                  <c:v>0.25</c:v>
                </c:pt>
                <c:pt idx="24">
                  <c:v>0.0</c:v>
                </c:pt>
                <c:pt idx="25">
                  <c:v>0.25</c:v>
                </c:pt>
                <c:pt idx="26">
                  <c:v>0.25</c:v>
                </c:pt>
                <c:pt idx="27">
                  <c:v>0.0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0.0</c:v>
                </c:pt>
                <c:pt idx="34">
                  <c:v>0.75</c:v>
                </c:pt>
                <c:pt idx="35">
                  <c:v>1.0</c:v>
                </c:pt>
                <c:pt idx="36">
                  <c:v>1.0</c:v>
                </c:pt>
                <c:pt idx="37">
                  <c:v>0.75</c:v>
                </c:pt>
                <c:pt idx="38">
                  <c:v>0.25</c:v>
                </c:pt>
                <c:pt idx="39">
                  <c:v>1.0</c:v>
                </c:pt>
                <c:pt idx="40">
                  <c:v>0.5</c:v>
                </c:pt>
                <c:pt idx="41">
                  <c:v>1.0</c:v>
                </c:pt>
                <c:pt idx="42">
                  <c:v>0.75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0.75</c:v>
                </c:pt>
                <c:pt idx="49">
                  <c:v>0.0</c:v>
                </c:pt>
                <c:pt idx="50">
                  <c:v>0.6</c:v>
                </c:pt>
                <c:pt idx="51">
                  <c:v>0.6</c:v>
                </c:pt>
                <c:pt idx="52">
                  <c:v>0.0</c:v>
                </c:pt>
                <c:pt idx="53">
                  <c:v>0.6</c:v>
                </c:pt>
                <c:pt idx="54">
                  <c:v>0.6</c:v>
                </c:pt>
                <c:pt idx="55">
                  <c:v>0.8</c:v>
                </c:pt>
                <c:pt idx="56">
                  <c:v>1.0</c:v>
                </c:pt>
                <c:pt idx="57">
                  <c:v>0.8</c:v>
                </c:pt>
                <c:pt idx="58">
                  <c:v>0.0</c:v>
                </c:pt>
                <c:pt idx="59">
                  <c:v>0.0</c:v>
                </c:pt>
                <c:pt idx="60">
                  <c:v>0.6</c:v>
                </c:pt>
                <c:pt idx="61">
                  <c:v>1.0</c:v>
                </c:pt>
                <c:pt idx="62">
                  <c:v>1.0</c:v>
                </c:pt>
                <c:pt idx="63">
                  <c:v>1.0</c:v>
                </c:pt>
                <c:pt idx="64">
                  <c:v>1.0</c:v>
                </c:pt>
                <c:pt idx="65">
                  <c:v>1.0</c:v>
                </c:pt>
                <c:pt idx="66">
                  <c:v>1.0</c:v>
                </c:pt>
                <c:pt idx="67">
                  <c:v>1.0</c:v>
                </c:pt>
                <c:pt idx="68">
                  <c:v>1.0</c:v>
                </c:pt>
                <c:pt idx="69">
                  <c:v>1.0</c:v>
                </c:pt>
                <c:pt idx="70">
                  <c:v>1.0</c:v>
                </c:pt>
                <c:pt idx="71">
                  <c:v>1.0</c:v>
                </c:pt>
                <c:pt idx="72">
                  <c:v>1.0</c:v>
                </c:pt>
                <c:pt idx="73">
                  <c:v>1.0</c:v>
                </c:pt>
                <c:pt idx="74">
                  <c:v>1.0</c:v>
                </c:pt>
                <c:pt idx="75">
                  <c:v>0.142857142857143</c:v>
                </c:pt>
                <c:pt idx="76">
                  <c:v>0.571428571428571</c:v>
                </c:pt>
                <c:pt idx="77">
                  <c:v>0.142857142857143</c:v>
                </c:pt>
                <c:pt idx="78">
                  <c:v>0.571428571428571</c:v>
                </c:pt>
                <c:pt idx="79">
                  <c:v>0.285714285714286</c:v>
                </c:pt>
                <c:pt idx="80">
                  <c:v>0.428571428571429</c:v>
                </c:pt>
                <c:pt idx="81">
                  <c:v>0.125</c:v>
                </c:pt>
                <c:pt idx="82">
                  <c:v>0.125</c:v>
                </c:pt>
                <c:pt idx="83">
                  <c:v>0.25</c:v>
                </c:pt>
                <c:pt idx="84">
                  <c:v>0.25</c:v>
                </c:pt>
                <c:pt idx="85">
                  <c:v>0.25</c:v>
                </c:pt>
                <c:pt idx="86">
                  <c:v>0.25</c:v>
                </c:pt>
                <c:pt idx="87">
                  <c:v>1.0</c:v>
                </c:pt>
                <c:pt idx="88">
                  <c:v>0.0</c:v>
                </c:pt>
                <c:pt idx="89">
                  <c:v>0.0</c:v>
                </c:pt>
                <c:pt idx="90">
                  <c:v>0.5</c:v>
                </c:pt>
                <c:pt idx="91">
                  <c:v>0.125</c:v>
                </c:pt>
                <c:pt idx="92">
                  <c:v>0.375</c:v>
                </c:pt>
                <c:pt idx="93">
                  <c:v>0.0</c:v>
                </c:pt>
                <c:pt idx="94">
                  <c:v>0.0</c:v>
                </c:pt>
                <c:pt idx="95">
                  <c:v>1.0</c:v>
                </c:pt>
                <c:pt idx="96">
                  <c:v>0.0</c:v>
                </c:pt>
                <c:pt idx="97">
                  <c:v>0.5</c:v>
                </c:pt>
                <c:pt idx="98">
                  <c:v>0.0</c:v>
                </c:pt>
                <c:pt idx="99">
                  <c:v>0.125</c:v>
                </c:pt>
                <c:pt idx="100">
                  <c:v>0.0</c:v>
                </c:pt>
                <c:pt idx="101">
                  <c:v>0.875</c:v>
                </c:pt>
                <c:pt idx="102">
                  <c:v>1.0</c:v>
                </c:pt>
                <c:pt idx="103">
                  <c:v>0.0</c:v>
                </c:pt>
                <c:pt idx="104">
                  <c:v>0.75</c:v>
                </c:pt>
                <c:pt idx="105">
                  <c:v>0.0</c:v>
                </c:pt>
                <c:pt idx="106">
                  <c:v>0.666666666666667</c:v>
                </c:pt>
                <c:pt idx="107">
                  <c:v>0.666666666666667</c:v>
                </c:pt>
                <c:pt idx="108">
                  <c:v>0.666666666666667</c:v>
                </c:pt>
                <c:pt idx="109">
                  <c:v>0.3</c:v>
                </c:pt>
                <c:pt idx="110">
                  <c:v>0.0</c:v>
                </c:pt>
                <c:pt idx="111">
                  <c:v>0.5</c:v>
                </c:pt>
                <c:pt idx="112">
                  <c:v>0.6</c:v>
                </c:pt>
                <c:pt idx="113">
                  <c:v>0.5</c:v>
                </c:pt>
                <c:pt idx="114">
                  <c:v>0.6</c:v>
                </c:pt>
                <c:pt idx="115">
                  <c:v>0.8</c:v>
                </c:pt>
                <c:pt idx="116">
                  <c:v>0.5</c:v>
                </c:pt>
                <c:pt idx="117">
                  <c:v>0.0909090909090909</c:v>
                </c:pt>
                <c:pt idx="118">
                  <c:v>0.0909090909090909</c:v>
                </c:pt>
                <c:pt idx="119">
                  <c:v>0.727272727272727</c:v>
                </c:pt>
                <c:pt idx="120">
                  <c:v>0.636363636363636</c:v>
                </c:pt>
                <c:pt idx="121">
                  <c:v>0.727272727272727</c:v>
                </c:pt>
                <c:pt idx="122">
                  <c:v>0.916666666666667</c:v>
                </c:pt>
                <c:pt idx="123">
                  <c:v>0.75</c:v>
                </c:pt>
                <c:pt idx="124">
                  <c:v>0.75</c:v>
                </c:pt>
                <c:pt idx="125">
                  <c:v>0.0833333333333333</c:v>
                </c:pt>
                <c:pt idx="126">
                  <c:v>0.416666666666667</c:v>
                </c:pt>
                <c:pt idx="127">
                  <c:v>0.75</c:v>
                </c:pt>
                <c:pt idx="128">
                  <c:v>0.75</c:v>
                </c:pt>
                <c:pt idx="129">
                  <c:v>0.142857142857143</c:v>
                </c:pt>
                <c:pt idx="130">
                  <c:v>0.0714285714285714</c:v>
                </c:pt>
                <c:pt idx="131">
                  <c:v>0.0714285714285714</c:v>
                </c:pt>
                <c:pt idx="132">
                  <c:v>0.428571428571429</c:v>
                </c:pt>
                <c:pt idx="133">
                  <c:v>0.785714285714286</c:v>
                </c:pt>
                <c:pt idx="134">
                  <c:v>0.714285714285714</c:v>
                </c:pt>
                <c:pt idx="135">
                  <c:v>0.785714285714286</c:v>
                </c:pt>
                <c:pt idx="136">
                  <c:v>0.714285714285714</c:v>
                </c:pt>
                <c:pt idx="137">
                  <c:v>0.785714285714286</c:v>
                </c:pt>
                <c:pt idx="138">
                  <c:v>0.785714285714286</c:v>
                </c:pt>
                <c:pt idx="139">
                  <c:v>0.785714285714286</c:v>
                </c:pt>
                <c:pt idx="140">
                  <c:v>0.625</c:v>
                </c:pt>
                <c:pt idx="141">
                  <c:v>0.125</c:v>
                </c:pt>
                <c:pt idx="142">
                  <c:v>0.5625</c:v>
                </c:pt>
                <c:pt idx="143">
                  <c:v>0.75</c:v>
                </c:pt>
                <c:pt idx="144">
                  <c:v>0.833333333333333</c:v>
                </c:pt>
                <c:pt idx="145">
                  <c:v>0.833333333333333</c:v>
                </c:pt>
                <c:pt idx="146">
                  <c:v>0.714285714285714</c:v>
                </c:pt>
                <c:pt idx="147">
                  <c:v>0.952380952380952</c:v>
                </c:pt>
                <c:pt idx="148">
                  <c:v>0.0909090909090909</c:v>
                </c:pt>
                <c:pt idx="149">
                  <c:v>0.727272727272727</c:v>
                </c:pt>
                <c:pt idx="150">
                  <c:v>0.111111111111111</c:v>
                </c:pt>
                <c:pt idx="151">
                  <c:v>0.333333333333333</c:v>
                </c:pt>
                <c:pt idx="152">
                  <c:v>0.111111111111111</c:v>
                </c:pt>
                <c:pt idx="153">
                  <c:v>0.0606060606060606</c:v>
                </c:pt>
                <c:pt idx="154">
                  <c:v>0.0606060606060606</c:v>
                </c:pt>
                <c:pt idx="155">
                  <c:v>0.484848484848485</c:v>
                </c:pt>
                <c:pt idx="156">
                  <c:v>0.0526315789473684</c:v>
                </c:pt>
                <c:pt idx="157">
                  <c:v>0.0526315789473684</c:v>
                </c:pt>
                <c:pt idx="158">
                  <c:v>0.0606060606060606</c:v>
                </c:pt>
                <c:pt idx="159">
                  <c:v>0.0405405405405405</c:v>
                </c:pt>
                <c:pt idx="160">
                  <c:v>0.0405405405405405</c:v>
                </c:pt>
                <c:pt idx="161">
                  <c:v>0.77027027027027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183992"/>
        <c:axId val="2133141176"/>
      </c:scatterChart>
      <c:valAx>
        <c:axId val="2138183992"/>
        <c:scaling>
          <c:orientation val="minMax"/>
          <c:max val="45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2400"/>
                </a:pPr>
                <a:r>
                  <a:rPr lang="en-US" sz="2400" b="1" i="0" baseline="0">
                    <a:effectLst/>
                  </a:rPr>
                  <a:t>Signal estimated from Skew * Nrefl</a:t>
                </a:r>
                <a:r>
                  <a:rPr lang="en-US" sz="2400" b="1" i="0" baseline="30000">
                    <a:effectLst/>
                  </a:rPr>
                  <a:t>1/2</a:t>
                </a:r>
                <a:endParaRPr lang="en-US" sz="24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33141176"/>
        <c:crossesAt val="0.0"/>
        <c:crossBetween val="midCat"/>
        <c:majorUnit val="5.0"/>
        <c:minorUnit val="1.0"/>
      </c:valAx>
      <c:valAx>
        <c:axId val="2133141176"/>
        <c:scaling>
          <c:orientation val="minMax"/>
          <c:max val="1.0"/>
          <c:min val="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2400"/>
                </a:pPr>
                <a:r>
                  <a:rPr lang="en-US" sz="2400"/>
                  <a:t>Fraction of sites found</a:t>
                </a:r>
              </a:p>
            </c:rich>
          </c:tx>
          <c:layout>
            <c:manualLayout>
              <c:xMode val="edge"/>
              <c:yMode val="edge"/>
              <c:x val="0.0207357640077599"/>
              <c:y val="0.210200923160467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38183992"/>
        <c:crossesAt val="0.0"/>
        <c:crossBetween val="midCat"/>
        <c:majorUnit val="0.2"/>
        <c:minorUnit val="0.04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/>
              <a:t>HySS Direct Methods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7803929400129"/>
          <c:y val="0.18592926961716"/>
          <c:w val="0.842275808065428"/>
          <c:h val="0.635420682867228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 1AB'!$U$1</c:f>
              <c:strCache>
                <c:ptCount val="1"/>
                <c:pt idx="0">
                  <c:v>Direct Methods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9"/>
            <c:spPr>
              <a:noFill/>
              <a:ln>
                <a:solidFill>
                  <a:srgbClr val="0000FF"/>
                </a:solidFill>
              </a:ln>
            </c:spPr>
          </c:marker>
          <c:xVal>
            <c:numRef>
              <c:f>'Fig 1AB'!$K$2:$K$163</c:f>
              <c:numCache>
                <c:formatCode>General</c:formatCode>
                <c:ptCount val="162"/>
                <c:pt idx="0">
                  <c:v>14.94</c:v>
                </c:pt>
                <c:pt idx="1">
                  <c:v>15.18</c:v>
                </c:pt>
                <c:pt idx="2">
                  <c:v>22.14</c:v>
                </c:pt>
                <c:pt idx="3">
                  <c:v>25.13</c:v>
                </c:pt>
                <c:pt idx="4">
                  <c:v>12.05</c:v>
                </c:pt>
                <c:pt idx="5">
                  <c:v>12.64</c:v>
                </c:pt>
                <c:pt idx="6">
                  <c:v>41.44</c:v>
                </c:pt>
                <c:pt idx="7">
                  <c:v>7.3</c:v>
                </c:pt>
                <c:pt idx="8">
                  <c:v>19.35</c:v>
                </c:pt>
                <c:pt idx="9">
                  <c:v>23.78</c:v>
                </c:pt>
                <c:pt idx="10">
                  <c:v>29.78</c:v>
                </c:pt>
                <c:pt idx="11">
                  <c:v>8.8</c:v>
                </c:pt>
                <c:pt idx="12">
                  <c:v>9.55</c:v>
                </c:pt>
                <c:pt idx="13">
                  <c:v>9.92</c:v>
                </c:pt>
                <c:pt idx="14">
                  <c:v>10.67</c:v>
                </c:pt>
                <c:pt idx="15">
                  <c:v>11.44</c:v>
                </c:pt>
                <c:pt idx="16">
                  <c:v>13.84</c:v>
                </c:pt>
                <c:pt idx="17">
                  <c:v>15.18</c:v>
                </c:pt>
                <c:pt idx="18">
                  <c:v>16.74</c:v>
                </c:pt>
                <c:pt idx="19">
                  <c:v>19.43</c:v>
                </c:pt>
                <c:pt idx="20">
                  <c:v>23.53</c:v>
                </c:pt>
                <c:pt idx="21">
                  <c:v>25.14</c:v>
                </c:pt>
                <c:pt idx="22">
                  <c:v>29.83</c:v>
                </c:pt>
                <c:pt idx="23">
                  <c:v>1.28</c:v>
                </c:pt>
                <c:pt idx="24">
                  <c:v>1.56</c:v>
                </c:pt>
                <c:pt idx="25">
                  <c:v>2.54</c:v>
                </c:pt>
                <c:pt idx="26">
                  <c:v>3.62</c:v>
                </c:pt>
                <c:pt idx="27">
                  <c:v>6.47</c:v>
                </c:pt>
                <c:pt idx="28">
                  <c:v>30.45</c:v>
                </c:pt>
                <c:pt idx="29">
                  <c:v>34.77</c:v>
                </c:pt>
                <c:pt idx="30">
                  <c:v>40.17</c:v>
                </c:pt>
                <c:pt idx="31">
                  <c:v>20.31</c:v>
                </c:pt>
                <c:pt idx="32">
                  <c:v>26.7</c:v>
                </c:pt>
                <c:pt idx="33">
                  <c:v>8.51</c:v>
                </c:pt>
                <c:pt idx="34">
                  <c:v>11.27</c:v>
                </c:pt>
                <c:pt idx="35">
                  <c:v>11.55</c:v>
                </c:pt>
                <c:pt idx="36">
                  <c:v>14.98</c:v>
                </c:pt>
                <c:pt idx="37">
                  <c:v>15.08</c:v>
                </c:pt>
                <c:pt idx="38">
                  <c:v>16.59</c:v>
                </c:pt>
                <c:pt idx="39">
                  <c:v>16.92</c:v>
                </c:pt>
                <c:pt idx="40">
                  <c:v>18.29</c:v>
                </c:pt>
                <c:pt idx="41">
                  <c:v>19.92</c:v>
                </c:pt>
                <c:pt idx="42">
                  <c:v>20.51</c:v>
                </c:pt>
                <c:pt idx="43">
                  <c:v>21.13</c:v>
                </c:pt>
                <c:pt idx="44">
                  <c:v>22.2</c:v>
                </c:pt>
                <c:pt idx="45">
                  <c:v>22.54</c:v>
                </c:pt>
                <c:pt idx="46">
                  <c:v>27.16</c:v>
                </c:pt>
                <c:pt idx="47">
                  <c:v>28.23</c:v>
                </c:pt>
                <c:pt idx="48">
                  <c:v>30.04</c:v>
                </c:pt>
                <c:pt idx="49">
                  <c:v>8.26</c:v>
                </c:pt>
                <c:pt idx="50">
                  <c:v>16.73</c:v>
                </c:pt>
                <c:pt idx="51">
                  <c:v>20.63</c:v>
                </c:pt>
                <c:pt idx="52">
                  <c:v>8.38</c:v>
                </c:pt>
                <c:pt idx="53">
                  <c:v>10.36</c:v>
                </c:pt>
                <c:pt idx="54">
                  <c:v>11.47</c:v>
                </c:pt>
                <c:pt idx="55">
                  <c:v>12.63</c:v>
                </c:pt>
                <c:pt idx="56">
                  <c:v>14.82</c:v>
                </c:pt>
                <c:pt idx="57">
                  <c:v>14.9</c:v>
                </c:pt>
                <c:pt idx="58">
                  <c:v>15.36</c:v>
                </c:pt>
                <c:pt idx="59">
                  <c:v>17.26</c:v>
                </c:pt>
                <c:pt idx="60">
                  <c:v>21.61</c:v>
                </c:pt>
                <c:pt idx="61">
                  <c:v>21.71</c:v>
                </c:pt>
                <c:pt idx="62">
                  <c:v>28.92</c:v>
                </c:pt>
                <c:pt idx="63">
                  <c:v>29.24</c:v>
                </c:pt>
                <c:pt idx="64">
                  <c:v>16.75</c:v>
                </c:pt>
                <c:pt idx="65">
                  <c:v>23.17</c:v>
                </c:pt>
                <c:pt idx="66">
                  <c:v>24.04</c:v>
                </c:pt>
                <c:pt idx="67">
                  <c:v>24.27</c:v>
                </c:pt>
                <c:pt idx="68">
                  <c:v>26.41</c:v>
                </c:pt>
                <c:pt idx="69">
                  <c:v>27.03</c:v>
                </c:pt>
                <c:pt idx="70">
                  <c:v>30.02</c:v>
                </c:pt>
                <c:pt idx="71">
                  <c:v>30.7</c:v>
                </c:pt>
                <c:pt idx="72">
                  <c:v>30.7</c:v>
                </c:pt>
                <c:pt idx="73">
                  <c:v>34.68</c:v>
                </c:pt>
                <c:pt idx="74">
                  <c:v>37.5</c:v>
                </c:pt>
                <c:pt idx="75">
                  <c:v>10.05</c:v>
                </c:pt>
                <c:pt idx="76">
                  <c:v>8.8</c:v>
                </c:pt>
                <c:pt idx="77">
                  <c:v>9.19</c:v>
                </c:pt>
                <c:pt idx="78">
                  <c:v>10.03</c:v>
                </c:pt>
                <c:pt idx="79">
                  <c:v>10.12</c:v>
                </c:pt>
                <c:pt idx="80">
                  <c:v>12.92</c:v>
                </c:pt>
                <c:pt idx="81">
                  <c:v>0.85</c:v>
                </c:pt>
                <c:pt idx="82">
                  <c:v>6.57</c:v>
                </c:pt>
                <c:pt idx="83">
                  <c:v>4.51</c:v>
                </c:pt>
                <c:pt idx="84">
                  <c:v>6.3</c:v>
                </c:pt>
                <c:pt idx="85">
                  <c:v>4.51</c:v>
                </c:pt>
                <c:pt idx="86">
                  <c:v>6.85</c:v>
                </c:pt>
                <c:pt idx="87">
                  <c:v>40.6</c:v>
                </c:pt>
                <c:pt idx="88">
                  <c:v>3.25</c:v>
                </c:pt>
                <c:pt idx="89">
                  <c:v>8.87</c:v>
                </c:pt>
                <c:pt idx="90">
                  <c:v>14.49</c:v>
                </c:pt>
                <c:pt idx="91">
                  <c:v>7.95</c:v>
                </c:pt>
                <c:pt idx="92">
                  <c:v>7.99</c:v>
                </c:pt>
                <c:pt idx="93">
                  <c:v>8.01</c:v>
                </c:pt>
                <c:pt idx="94">
                  <c:v>9.52</c:v>
                </c:pt>
                <c:pt idx="95">
                  <c:v>10.72</c:v>
                </c:pt>
                <c:pt idx="96">
                  <c:v>11.44</c:v>
                </c:pt>
                <c:pt idx="97">
                  <c:v>11.53</c:v>
                </c:pt>
                <c:pt idx="98">
                  <c:v>11.99</c:v>
                </c:pt>
                <c:pt idx="99">
                  <c:v>12.38</c:v>
                </c:pt>
                <c:pt idx="100">
                  <c:v>12.55</c:v>
                </c:pt>
                <c:pt idx="101">
                  <c:v>12.92</c:v>
                </c:pt>
                <c:pt idx="102">
                  <c:v>13.72</c:v>
                </c:pt>
                <c:pt idx="103">
                  <c:v>15.15</c:v>
                </c:pt>
                <c:pt idx="104">
                  <c:v>16.28</c:v>
                </c:pt>
                <c:pt idx="105">
                  <c:v>16.65</c:v>
                </c:pt>
                <c:pt idx="106">
                  <c:v>10.32</c:v>
                </c:pt>
                <c:pt idx="107">
                  <c:v>11.14</c:v>
                </c:pt>
                <c:pt idx="108">
                  <c:v>17.09</c:v>
                </c:pt>
                <c:pt idx="109">
                  <c:v>3.31</c:v>
                </c:pt>
                <c:pt idx="110">
                  <c:v>8.79</c:v>
                </c:pt>
                <c:pt idx="111">
                  <c:v>16.76</c:v>
                </c:pt>
                <c:pt idx="112">
                  <c:v>18.15</c:v>
                </c:pt>
                <c:pt idx="113">
                  <c:v>13.45</c:v>
                </c:pt>
                <c:pt idx="114">
                  <c:v>22.27</c:v>
                </c:pt>
                <c:pt idx="115">
                  <c:v>26.55</c:v>
                </c:pt>
                <c:pt idx="116">
                  <c:v>15.23</c:v>
                </c:pt>
                <c:pt idx="117">
                  <c:v>10.68</c:v>
                </c:pt>
                <c:pt idx="118">
                  <c:v>2.94</c:v>
                </c:pt>
                <c:pt idx="119">
                  <c:v>13.9</c:v>
                </c:pt>
                <c:pt idx="120">
                  <c:v>20.22</c:v>
                </c:pt>
                <c:pt idx="121">
                  <c:v>24.41</c:v>
                </c:pt>
                <c:pt idx="122">
                  <c:v>10.24</c:v>
                </c:pt>
                <c:pt idx="123">
                  <c:v>10.27</c:v>
                </c:pt>
                <c:pt idx="124">
                  <c:v>10.89</c:v>
                </c:pt>
                <c:pt idx="125">
                  <c:v>12.92</c:v>
                </c:pt>
                <c:pt idx="126">
                  <c:v>13.6</c:v>
                </c:pt>
                <c:pt idx="127">
                  <c:v>15.83</c:v>
                </c:pt>
                <c:pt idx="128">
                  <c:v>16.36</c:v>
                </c:pt>
                <c:pt idx="129">
                  <c:v>1.25</c:v>
                </c:pt>
                <c:pt idx="130">
                  <c:v>2.76</c:v>
                </c:pt>
                <c:pt idx="131">
                  <c:v>9.87</c:v>
                </c:pt>
                <c:pt idx="132">
                  <c:v>10.44</c:v>
                </c:pt>
                <c:pt idx="133">
                  <c:v>9.51</c:v>
                </c:pt>
                <c:pt idx="134">
                  <c:v>11.3</c:v>
                </c:pt>
                <c:pt idx="135">
                  <c:v>13.08</c:v>
                </c:pt>
                <c:pt idx="136">
                  <c:v>13.95</c:v>
                </c:pt>
                <c:pt idx="137">
                  <c:v>34.56</c:v>
                </c:pt>
                <c:pt idx="138">
                  <c:v>39.76</c:v>
                </c:pt>
                <c:pt idx="139">
                  <c:v>40.72</c:v>
                </c:pt>
                <c:pt idx="140">
                  <c:v>11.6</c:v>
                </c:pt>
                <c:pt idx="141">
                  <c:v>8.92</c:v>
                </c:pt>
                <c:pt idx="142">
                  <c:v>9.76</c:v>
                </c:pt>
                <c:pt idx="143">
                  <c:v>10.59</c:v>
                </c:pt>
                <c:pt idx="144">
                  <c:v>23.48</c:v>
                </c:pt>
                <c:pt idx="145">
                  <c:v>35.98</c:v>
                </c:pt>
                <c:pt idx="146">
                  <c:v>14.41</c:v>
                </c:pt>
                <c:pt idx="147">
                  <c:v>15.75</c:v>
                </c:pt>
                <c:pt idx="148">
                  <c:v>8.66</c:v>
                </c:pt>
                <c:pt idx="149">
                  <c:v>12.96</c:v>
                </c:pt>
                <c:pt idx="150">
                  <c:v>13.78</c:v>
                </c:pt>
                <c:pt idx="151">
                  <c:v>11.34</c:v>
                </c:pt>
                <c:pt idx="152">
                  <c:v>12.12</c:v>
                </c:pt>
                <c:pt idx="153">
                  <c:v>6.42</c:v>
                </c:pt>
                <c:pt idx="154">
                  <c:v>6.68</c:v>
                </c:pt>
                <c:pt idx="155">
                  <c:v>8.75</c:v>
                </c:pt>
                <c:pt idx="156">
                  <c:v>6.1</c:v>
                </c:pt>
                <c:pt idx="157">
                  <c:v>5.58</c:v>
                </c:pt>
                <c:pt idx="158">
                  <c:v>3.42</c:v>
                </c:pt>
                <c:pt idx="159">
                  <c:v>8.710000000000001</c:v>
                </c:pt>
                <c:pt idx="160">
                  <c:v>1.42</c:v>
                </c:pt>
                <c:pt idx="161">
                  <c:v>12.07</c:v>
                </c:pt>
              </c:numCache>
            </c:numRef>
          </c:xVal>
          <c:yVal>
            <c:numRef>
              <c:f>'Fig 1AB'!$U$2:$U$163</c:f>
              <c:numCache>
                <c:formatCode>General</c:formatCode>
                <c:ptCount val="162"/>
                <c:pt idx="0">
                  <c:v>0.0</c:v>
                </c:pt>
                <c:pt idx="1">
                  <c:v>1.0</c:v>
                </c:pt>
                <c:pt idx="2">
                  <c:v>0.0</c:v>
                </c:pt>
                <c:pt idx="3">
                  <c:v>0.0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0.0</c:v>
                </c:pt>
                <c:pt idx="8">
                  <c:v>0.666666666666667</c:v>
                </c:pt>
                <c:pt idx="9">
                  <c:v>0.333333333333333</c:v>
                </c:pt>
                <c:pt idx="10">
                  <c:v>0.666666666666667</c:v>
                </c:pt>
                <c:pt idx="11">
                  <c:v>0.0</c:v>
                </c:pt>
                <c:pt idx="12">
                  <c:v>0.333333333333333</c:v>
                </c:pt>
                <c:pt idx="13">
                  <c:v>0.0</c:v>
                </c:pt>
                <c:pt idx="14">
                  <c:v>1.0</c:v>
                </c:pt>
                <c:pt idx="15">
                  <c:v>0.666666666666667</c:v>
                </c:pt>
                <c:pt idx="16">
                  <c:v>0.666666666666667</c:v>
                </c:pt>
                <c:pt idx="17">
                  <c:v>1.0</c:v>
                </c:pt>
                <c:pt idx="18">
                  <c:v>0.666666666666667</c:v>
                </c:pt>
                <c:pt idx="19">
                  <c:v>1.0</c:v>
                </c:pt>
                <c:pt idx="20">
                  <c:v>0.666666666666667</c:v>
                </c:pt>
                <c:pt idx="21">
                  <c:v>0.666666666666667</c:v>
                </c:pt>
                <c:pt idx="22">
                  <c:v>0.666666666666667</c:v>
                </c:pt>
                <c:pt idx="23">
                  <c:v>0.25</c:v>
                </c:pt>
                <c:pt idx="24">
                  <c:v>0.0</c:v>
                </c:pt>
                <c:pt idx="25">
                  <c:v>0.25</c:v>
                </c:pt>
                <c:pt idx="26">
                  <c:v>0.25</c:v>
                </c:pt>
                <c:pt idx="27">
                  <c:v>0.0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0.0</c:v>
                </c:pt>
                <c:pt idx="34">
                  <c:v>0.75</c:v>
                </c:pt>
                <c:pt idx="35">
                  <c:v>1.0</c:v>
                </c:pt>
                <c:pt idx="36">
                  <c:v>1.0</c:v>
                </c:pt>
                <c:pt idx="37">
                  <c:v>0.75</c:v>
                </c:pt>
                <c:pt idx="38">
                  <c:v>0.25</c:v>
                </c:pt>
                <c:pt idx="39">
                  <c:v>1.0</c:v>
                </c:pt>
                <c:pt idx="40">
                  <c:v>0.5</c:v>
                </c:pt>
                <c:pt idx="41">
                  <c:v>1.0</c:v>
                </c:pt>
                <c:pt idx="42">
                  <c:v>0.75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0.75</c:v>
                </c:pt>
                <c:pt idx="49">
                  <c:v>0.0</c:v>
                </c:pt>
                <c:pt idx="50">
                  <c:v>0.6</c:v>
                </c:pt>
                <c:pt idx="51">
                  <c:v>0.6</c:v>
                </c:pt>
                <c:pt idx="52">
                  <c:v>0.0</c:v>
                </c:pt>
                <c:pt idx="53">
                  <c:v>0.6</c:v>
                </c:pt>
                <c:pt idx="54">
                  <c:v>0.6</c:v>
                </c:pt>
                <c:pt idx="55">
                  <c:v>0.8</c:v>
                </c:pt>
                <c:pt idx="56">
                  <c:v>1.0</c:v>
                </c:pt>
                <c:pt idx="57">
                  <c:v>0.8</c:v>
                </c:pt>
                <c:pt idx="58">
                  <c:v>0.0</c:v>
                </c:pt>
                <c:pt idx="59">
                  <c:v>0.0</c:v>
                </c:pt>
                <c:pt idx="60">
                  <c:v>0.6</c:v>
                </c:pt>
                <c:pt idx="61">
                  <c:v>1.0</c:v>
                </c:pt>
                <c:pt idx="62">
                  <c:v>1.0</c:v>
                </c:pt>
                <c:pt idx="63">
                  <c:v>1.0</c:v>
                </c:pt>
                <c:pt idx="64">
                  <c:v>1.0</c:v>
                </c:pt>
                <c:pt idx="65">
                  <c:v>1.0</c:v>
                </c:pt>
                <c:pt idx="66">
                  <c:v>1.0</c:v>
                </c:pt>
                <c:pt idx="67">
                  <c:v>1.0</c:v>
                </c:pt>
                <c:pt idx="68">
                  <c:v>1.0</c:v>
                </c:pt>
                <c:pt idx="69">
                  <c:v>1.0</c:v>
                </c:pt>
                <c:pt idx="70">
                  <c:v>1.0</c:v>
                </c:pt>
                <c:pt idx="71">
                  <c:v>1.0</c:v>
                </c:pt>
                <c:pt idx="72">
                  <c:v>1.0</c:v>
                </c:pt>
                <c:pt idx="73">
                  <c:v>1.0</c:v>
                </c:pt>
                <c:pt idx="74">
                  <c:v>1.0</c:v>
                </c:pt>
                <c:pt idx="75">
                  <c:v>0.142857142857143</c:v>
                </c:pt>
                <c:pt idx="76">
                  <c:v>0.571428571428571</c:v>
                </c:pt>
                <c:pt idx="77">
                  <c:v>0.142857142857143</c:v>
                </c:pt>
                <c:pt idx="78">
                  <c:v>0.571428571428571</c:v>
                </c:pt>
                <c:pt idx="79">
                  <c:v>0.285714285714286</c:v>
                </c:pt>
                <c:pt idx="80">
                  <c:v>0.428571428571429</c:v>
                </c:pt>
                <c:pt idx="81">
                  <c:v>0.125</c:v>
                </c:pt>
                <c:pt idx="82">
                  <c:v>0.125</c:v>
                </c:pt>
                <c:pt idx="83">
                  <c:v>0.25</c:v>
                </c:pt>
                <c:pt idx="84">
                  <c:v>0.25</c:v>
                </c:pt>
                <c:pt idx="85">
                  <c:v>0.25</c:v>
                </c:pt>
                <c:pt idx="86">
                  <c:v>0.25</c:v>
                </c:pt>
                <c:pt idx="87">
                  <c:v>1.0</c:v>
                </c:pt>
                <c:pt idx="88">
                  <c:v>0.0</c:v>
                </c:pt>
                <c:pt idx="89">
                  <c:v>0.0</c:v>
                </c:pt>
                <c:pt idx="90">
                  <c:v>0.5</c:v>
                </c:pt>
                <c:pt idx="91">
                  <c:v>0.125</c:v>
                </c:pt>
                <c:pt idx="92">
                  <c:v>0.375</c:v>
                </c:pt>
                <c:pt idx="93">
                  <c:v>0.0</c:v>
                </c:pt>
                <c:pt idx="94">
                  <c:v>0.0</c:v>
                </c:pt>
                <c:pt idx="95">
                  <c:v>1.0</c:v>
                </c:pt>
                <c:pt idx="96">
                  <c:v>0.0</c:v>
                </c:pt>
                <c:pt idx="97">
                  <c:v>0.5</c:v>
                </c:pt>
                <c:pt idx="98">
                  <c:v>0.0</c:v>
                </c:pt>
                <c:pt idx="99">
                  <c:v>0.125</c:v>
                </c:pt>
                <c:pt idx="100">
                  <c:v>0.0</c:v>
                </c:pt>
                <c:pt idx="101">
                  <c:v>0.875</c:v>
                </c:pt>
                <c:pt idx="102">
                  <c:v>1.0</c:v>
                </c:pt>
                <c:pt idx="103">
                  <c:v>0.0</c:v>
                </c:pt>
                <c:pt idx="104">
                  <c:v>0.75</c:v>
                </c:pt>
                <c:pt idx="105">
                  <c:v>0.0</c:v>
                </c:pt>
                <c:pt idx="106">
                  <c:v>0.666666666666667</c:v>
                </c:pt>
                <c:pt idx="107">
                  <c:v>0.666666666666667</c:v>
                </c:pt>
                <c:pt idx="108">
                  <c:v>0.666666666666667</c:v>
                </c:pt>
                <c:pt idx="109">
                  <c:v>0.3</c:v>
                </c:pt>
                <c:pt idx="110">
                  <c:v>0.0</c:v>
                </c:pt>
                <c:pt idx="111">
                  <c:v>0.5</c:v>
                </c:pt>
                <c:pt idx="112">
                  <c:v>0.6</c:v>
                </c:pt>
                <c:pt idx="113">
                  <c:v>0.5</c:v>
                </c:pt>
                <c:pt idx="114">
                  <c:v>0.6</c:v>
                </c:pt>
                <c:pt idx="115">
                  <c:v>0.8</c:v>
                </c:pt>
                <c:pt idx="116">
                  <c:v>0.5</c:v>
                </c:pt>
                <c:pt idx="117">
                  <c:v>0.0909090909090909</c:v>
                </c:pt>
                <c:pt idx="118">
                  <c:v>0.0909090909090909</c:v>
                </c:pt>
                <c:pt idx="119">
                  <c:v>0.727272727272727</c:v>
                </c:pt>
                <c:pt idx="120">
                  <c:v>0.636363636363636</c:v>
                </c:pt>
                <c:pt idx="121">
                  <c:v>0.727272727272727</c:v>
                </c:pt>
                <c:pt idx="122">
                  <c:v>0.916666666666667</c:v>
                </c:pt>
                <c:pt idx="123">
                  <c:v>0.75</c:v>
                </c:pt>
                <c:pt idx="124">
                  <c:v>0.75</c:v>
                </c:pt>
                <c:pt idx="125">
                  <c:v>0.0833333333333333</c:v>
                </c:pt>
                <c:pt idx="126">
                  <c:v>0.416666666666667</c:v>
                </c:pt>
                <c:pt idx="127">
                  <c:v>0.75</c:v>
                </c:pt>
                <c:pt idx="128">
                  <c:v>0.75</c:v>
                </c:pt>
                <c:pt idx="129">
                  <c:v>0.142857142857143</c:v>
                </c:pt>
                <c:pt idx="130">
                  <c:v>0.0714285714285714</c:v>
                </c:pt>
                <c:pt idx="131">
                  <c:v>0.0714285714285714</c:v>
                </c:pt>
                <c:pt idx="132">
                  <c:v>0.428571428571429</c:v>
                </c:pt>
                <c:pt idx="133">
                  <c:v>0.785714285714286</c:v>
                </c:pt>
                <c:pt idx="134">
                  <c:v>0.714285714285714</c:v>
                </c:pt>
                <c:pt idx="135">
                  <c:v>0.785714285714286</c:v>
                </c:pt>
                <c:pt idx="136">
                  <c:v>0.714285714285714</c:v>
                </c:pt>
                <c:pt idx="137">
                  <c:v>0.785714285714286</c:v>
                </c:pt>
                <c:pt idx="138">
                  <c:v>0.785714285714286</c:v>
                </c:pt>
                <c:pt idx="139">
                  <c:v>0.785714285714286</c:v>
                </c:pt>
                <c:pt idx="140">
                  <c:v>0.625</c:v>
                </c:pt>
                <c:pt idx="141">
                  <c:v>0.125</c:v>
                </c:pt>
                <c:pt idx="142">
                  <c:v>0.5625</c:v>
                </c:pt>
                <c:pt idx="143">
                  <c:v>0.75</c:v>
                </c:pt>
                <c:pt idx="144">
                  <c:v>0.833333333333333</c:v>
                </c:pt>
                <c:pt idx="145">
                  <c:v>0.833333333333333</c:v>
                </c:pt>
                <c:pt idx="146">
                  <c:v>0.714285714285714</c:v>
                </c:pt>
                <c:pt idx="147">
                  <c:v>0.952380952380952</c:v>
                </c:pt>
                <c:pt idx="148">
                  <c:v>0.0909090909090909</c:v>
                </c:pt>
                <c:pt idx="149">
                  <c:v>0.727272727272727</c:v>
                </c:pt>
                <c:pt idx="150">
                  <c:v>0.111111111111111</c:v>
                </c:pt>
                <c:pt idx="151">
                  <c:v>0.333333333333333</c:v>
                </c:pt>
                <c:pt idx="152">
                  <c:v>0.111111111111111</c:v>
                </c:pt>
                <c:pt idx="153">
                  <c:v>0.0606060606060606</c:v>
                </c:pt>
                <c:pt idx="154">
                  <c:v>0.0606060606060606</c:v>
                </c:pt>
                <c:pt idx="155">
                  <c:v>0.484848484848485</c:v>
                </c:pt>
                <c:pt idx="156">
                  <c:v>0.0526315789473684</c:v>
                </c:pt>
                <c:pt idx="157">
                  <c:v>0.0526315789473684</c:v>
                </c:pt>
                <c:pt idx="158">
                  <c:v>0.0606060606060606</c:v>
                </c:pt>
                <c:pt idx="159">
                  <c:v>0.0405405405405405</c:v>
                </c:pt>
                <c:pt idx="160">
                  <c:v>0.0405405405405405</c:v>
                </c:pt>
                <c:pt idx="161">
                  <c:v>0.77027027027027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163672"/>
        <c:axId val="2131370120"/>
      </c:scatterChart>
      <c:valAx>
        <c:axId val="2131163672"/>
        <c:scaling>
          <c:orientation val="minMax"/>
          <c:max val="45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2400"/>
                </a:pPr>
                <a:r>
                  <a:rPr lang="en-US" sz="2400"/>
                  <a:t>Anomalous signal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31370120"/>
        <c:crosses val="autoZero"/>
        <c:crossBetween val="midCat"/>
        <c:majorUnit val="5.0"/>
        <c:minorUnit val="1.0"/>
      </c:valAx>
      <c:valAx>
        <c:axId val="2131370120"/>
        <c:scaling>
          <c:orientation val="minMax"/>
          <c:max val="1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2400"/>
                </a:pPr>
                <a:r>
                  <a:rPr lang="en-US" sz="2400"/>
                  <a:t>Fraction of sites found</a:t>
                </a:r>
              </a:p>
            </c:rich>
          </c:tx>
          <c:layout>
            <c:manualLayout>
              <c:xMode val="edge"/>
              <c:yMode val="edge"/>
              <c:x val="0.0207357640077599"/>
              <c:y val="0.210200923160467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31163672"/>
        <c:crossesAt val="0.0"/>
        <c:crossBetween val="midCat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1184478869815"/>
          <c:y val="0.0406116059548222"/>
          <c:w val="0.711339663159601"/>
          <c:h val="0.770145669291338"/>
        </c:manualLayout>
      </c:layout>
      <c:scatterChart>
        <c:scatterStyle val="lineMarker"/>
        <c:varyColors val="0"/>
        <c:ser>
          <c:idx val="2"/>
          <c:order val="0"/>
          <c:tx>
            <c:strRef>
              <c:f>'Fig 1AB'!$E$1</c:f>
              <c:strCache>
                <c:ptCount val="1"/>
                <c:pt idx="0">
                  <c:v>Direct Methods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10"/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'Fig 1AB'!$U$2:$U$163</c:f>
              <c:numCache>
                <c:formatCode>General</c:formatCode>
                <c:ptCount val="162"/>
                <c:pt idx="0">
                  <c:v>0.0</c:v>
                </c:pt>
                <c:pt idx="1">
                  <c:v>1.0</c:v>
                </c:pt>
                <c:pt idx="2">
                  <c:v>0.0</c:v>
                </c:pt>
                <c:pt idx="3">
                  <c:v>0.0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0.0</c:v>
                </c:pt>
                <c:pt idx="8">
                  <c:v>0.666666666666667</c:v>
                </c:pt>
                <c:pt idx="9">
                  <c:v>0.333333333333333</c:v>
                </c:pt>
                <c:pt idx="10">
                  <c:v>0.666666666666667</c:v>
                </c:pt>
                <c:pt idx="11">
                  <c:v>0.0</c:v>
                </c:pt>
                <c:pt idx="12">
                  <c:v>0.333333333333333</c:v>
                </c:pt>
                <c:pt idx="13">
                  <c:v>0.0</c:v>
                </c:pt>
                <c:pt idx="14">
                  <c:v>1.0</c:v>
                </c:pt>
                <c:pt idx="15">
                  <c:v>0.666666666666667</c:v>
                </c:pt>
                <c:pt idx="16">
                  <c:v>0.666666666666667</c:v>
                </c:pt>
                <c:pt idx="17">
                  <c:v>1.0</c:v>
                </c:pt>
                <c:pt idx="18">
                  <c:v>0.666666666666667</c:v>
                </c:pt>
                <c:pt idx="19">
                  <c:v>1.0</c:v>
                </c:pt>
                <c:pt idx="20">
                  <c:v>0.666666666666667</c:v>
                </c:pt>
                <c:pt idx="21">
                  <c:v>0.666666666666667</c:v>
                </c:pt>
                <c:pt idx="22">
                  <c:v>0.666666666666667</c:v>
                </c:pt>
                <c:pt idx="23">
                  <c:v>0.25</c:v>
                </c:pt>
                <c:pt idx="24">
                  <c:v>0.0</c:v>
                </c:pt>
                <c:pt idx="25">
                  <c:v>0.25</c:v>
                </c:pt>
                <c:pt idx="26">
                  <c:v>0.25</c:v>
                </c:pt>
                <c:pt idx="27">
                  <c:v>0.0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0.0</c:v>
                </c:pt>
                <c:pt idx="34">
                  <c:v>0.75</c:v>
                </c:pt>
                <c:pt idx="35">
                  <c:v>1.0</c:v>
                </c:pt>
                <c:pt idx="36">
                  <c:v>1.0</c:v>
                </c:pt>
                <c:pt idx="37">
                  <c:v>0.75</c:v>
                </c:pt>
                <c:pt idx="38">
                  <c:v>0.25</c:v>
                </c:pt>
                <c:pt idx="39">
                  <c:v>1.0</c:v>
                </c:pt>
                <c:pt idx="40">
                  <c:v>0.5</c:v>
                </c:pt>
                <c:pt idx="41">
                  <c:v>1.0</c:v>
                </c:pt>
                <c:pt idx="42">
                  <c:v>0.75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0.75</c:v>
                </c:pt>
                <c:pt idx="49">
                  <c:v>0.0</c:v>
                </c:pt>
                <c:pt idx="50">
                  <c:v>0.6</c:v>
                </c:pt>
                <c:pt idx="51">
                  <c:v>0.6</c:v>
                </c:pt>
                <c:pt idx="52">
                  <c:v>0.0</c:v>
                </c:pt>
                <c:pt idx="53">
                  <c:v>0.6</c:v>
                </c:pt>
                <c:pt idx="54">
                  <c:v>0.6</c:v>
                </c:pt>
                <c:pt idx="55">
                  <c:v>0.8</c:v>
                </c:pt>
                <c:pt idx="56">
                  <c:v>1.0</c:v>
                </c:pt>
                <c:pt idx="57">
                  <c:v>0.8</c:v>
                </c:pt>
                <c:pt idx="58">
                  <c:v>0.0</c:v>
                </c:pt>
                <c:pt idx="59">
                  <c:v>0.0</c:v>
                </c:pt>
                <c:pt idx="60">
                  <c:v>0.6</c:v>
                </c:pt>
                <c:pt idx="61">
                  <c:v>1.0</c:v>
                </c:pt>
                <c:pt idx="62">
                  <c:v>1.0</c:v>
                </c:pt>
                <c:pt idx="63">
                  <c:v>1.0</c:v>
                </c:pt>
                <c:pt idx="64">
                  <c:v>1.0</c:v>
                </c:pt>
                <c:pt idx="65">
                  <c:v>1.0</c:v>
                </c:pt>
                <c:pt idx="66">
                  <c:v>1.0</c:v>
                </c:pt>
                <c:pt idx="67">
                  <c:v>1.0</c:v>
                </c:pt>
                <c:pt idx="68">
                  <c:v>1.0</c:v>
                </c:pt>
                <c:pt idx="69">
                  <c:v>1.0</c:v>
                </c:pt>
                <c:pt idx="70">
                  <c:v>1.0</c:v>
                </c:pt>
                <c:pt idx="71">
                  <c:v>1.0</c:v>
                </c:pt>
                <c:pt idx="72">
                  <c:v>1.0</c:v>
                </c:pt>
                <c:pt idx="73">
                  <c:v>1.0</c:v>
                </c:pt>
                <c:pt idx="74">
                  <c:v>1.0</c:v>
                </c:pt>
                <c:pt idx="75">
                  <c:v>0.142857142857143</c:v>
                </c:pt>
                <c:pt idx="76">
                  <c:v>0.571428571428571</c:v>
                </c:pt>
                <c:pt idx="77">
                  <c:v>0.142857142857143</c:v>
                </c:pt>
                <c:pt idx="78">
                  <c:v>0.571428571428571</c:v>
                </c:pt>
                <c:pt idx="79">
                  <c:v>0.285714285714286</c:v>
                </c:pt>
                <c:pt idx="80">
                  <c:v>0.428571428571429</c:v>
                </c:pt>
                <c:pt idx="81">
                  <c:v>0.125</c:v>
                </c:pt>
                <c:pt idx="82">
                  <c:v>0.125</c:v>
                </c:pt>
                <c:pt idx="83">
                  <c:v>0.25</c:v>
                </c:pt>
                <c:pt idx="84">
                  <c:v>0.25</c:v>
                </c:pt>
                <c:pt idx="85">
                  <c:v>0.25</c:v>
                </c:pt>
                <c:pt idx="86">
                  <c:v>0.25</c:v>
                </c:pt>
                <c:pt idx="87">
                  <c:v>1.0</c:v>
                </c:pt>
                <c:pt idx="88">
                  <c:v>0.0</c:v>
                </c:pt>
                <c:pt idx="89">
                  <c:v>0.0</c:v>
                </c:pt>
                <c:pt idx="90">
                  <c:v>0.5</c:v>
                </c:pt>
                <c:pt idx="91">
                  <c:v>0.125</c:v>
                </c:pt>
                <c:pt idx="92">
                  <c:v>0.375</c:v>
                </c:pt>
                <c:pt idx="93">
                  <c:v>0.0</c:v>
                </c:pt>
                <c:pt idx="94">
                  <c:v>0.0</c:v>
                </c:pt>
                <c:pt idx="95">
                  <c:v>1.0</c:v>
                </c:pt>
                <c:pt idx="96">
                  <c:v>0.0</c:v>
                </c:pt>
                <c:pt idx="97">
                  <c:v>0.5</c:v>
                </c:pt>
                <c:pt idx="98">
                  <c:v>0.0</c:v>
                </c:pt>
                <c:pt idx="99">
                  <c:v>0.125</c:v>
                </c:pt>
                <c:pt idx="100">
                  <c:v>0.0</c:v>
                </c:pt>
                <c:pt idx="101">
                  <c:v>0.875</c:v>
                </c:pt>
                <c:pt idx="102">
                  <c:v>1.0</c:v>
                </c:pt>
                <c:pt idx="103">
                  <c:v>0.0</c:v>
                </c:pt>
                <c:pt idx="104">
                  <c:v>0.75</c:v>
                </c:pt>
                <c:pt idx="105">
                  <c:v>0.0</c:v>
                </c:pt>
                <c:pt idx="106">
                  <c:v>0.666666666666667</c:v>
                </c:pt>
                <c:pt idx="107">
                  <c:v>0.666666666666667</c:v>
                </c:pt>
                <c:pt idx="108">
                  <c:v>0.666666666666667</c:v>
                </c:pt>
                <c:pt idx="109">
                  <c:v>0.3</c:v>
                </c:pt>
                <c:pt idx="110">
                  <c:v>0.0</c:v>
                </c:pt>
                <c:pt idx="111">
                  <c:v>0.5</c:v>
                </c:pt>
                <c:pt idx="112">
                  <c:v>0.6</c:v>
                </c:pt>
                <c:pt idx="113">
                  <c:v>0.5</c:v>
                </c:pt>
                <c:pt idx="114">
                  <c:v>0.6</c:v>
                </c:pt>
                <c:pt idx="115">
                  <c:v>0.8</c:v>
                </c:pt>
                <c:pt idx="116">
                  <c:v>0.5</c:v>
                </c:pt>
                <c:pt idx="117">
                  <c:v>0.0909090909090909</c:v>
                </c:pt>
                <c:pt idx="118">
                  <c:v>0.0909090909090909</c:v>
                </c:pt>
                <c:pt idx="119">
                  <c:v>0.727272727272727</c:v>
                </c:pt>
                <c:pt idx="120">
                  <c:v>0.636363636363636</c:v>
                </c:pt>
                <c:pt idx="121">
                  <c:v>0.727272727272727</c:v>
                </c:pt>
                <c:pt idx="122">
                  <c:v>0.916666666666667</c:v>
                </c:pt>
                <c:pt idx="123">
                  <c:v>0.75</c:v>
                </c:pt>
                <c:pt idx="124">
                  <c:v>0.75</c:v>
                </c:pt>
                <c:pt idx="125">
                  <c:v>0.0833333333333333</c:v>
                </c:pt>
                <c:pt idx="126">
                  <c:v>0.416666666666667</c:v>
                </c:pt>
                <c:pt idx="127">
                  <c:v>0.75</c:v>
                </c:pt>
                <c:pt idx="128">
                  <c:v>0.75</c:v>
                </c:pt>
                <c:pt idx="129">
                  <c:v>0.142857142857143</c:v>
                </c:pt>
                <c:pt idx="130">
                  <c:v>0.0714285714285714</c:v>
                </c:pt>
                <c:pt idx="131">
                  <c:v>0.0714285714285714</c:v>
                </c:pt>
                <c:pt idx="132">
                  <c:v>0.428571428571429</c:v>
                </c:pt>
                <c:pt idx="133">
                  <c:v>0.785714285714286</c:v>
                </c:pt>
                <c:pt idx="134">
                  <c:v>0.714285714285714</c:v>
                </c:pt>
                <c:pt idx="135">
                  <c:v>0.785714285714286</c:v>
                </c:pt>
                <c:pt idx="136">
                  <c:v>0.714285714285714</c:v>
                </c:pt>
                <c:pt idx="137">
                  <c:v>0.785714285714286</c:v>
                </c:pt>
                <c:pt idx="138">
                  <c:v>0.785714285714286</c:v>
                </c:pt>
                <c:pt idx="139">
                  <c:v>0.785714285714286</c:v>
                </c:pt>
                <c:pt idx="140">
                  <c:v>0.625</c:v>
                </c:pt>
                <c:pt idx="141">
                  <c:v>0.125</c:v>
                </c:pt>
                <c:pt idx="142">
                  <c:v>0.5625</c:v>
                </c:pt>
                <c:pt idx="143">
                  <c:v>0.75</c:v>
                </c:pt>
                <c:pt idx="144">
                  <c:v>0.833333333333333</c:v>
                </c:pt>
                <c:pt idx="145">
                  <c:v>0.833333333333333</c:v>
                </c:pt>
                <c:pt idx="146">
                  <c:v>0.714285714285714</c:v>
                </c:pt>
                <c:pt idx="147">
                  <c:v>0.952380952380952</c:v>
                </c:pt>
                <c:pt idx="148">
                  <c:v>0.0909090909090909</c:v>
                </c:pt>
                <c:pt idx="149">
                  <c:v>0.727272727272727</c:v>
                </c:pt>
                <c:pt idx="150">
                  <c:v>0.111111111111111</c:v>
                </c:pt>
                <c:pt idx="151">
                  <c:v>0.333333333333333</c:v>
                </c:pt>
                <c:pt idx="152">
                  <c:v>0.111111111111111</c:v>
                </c:pt>
                <c:pt idx="153">
                  <c:v>0.0606060606060606</c:v>
                </c:pt>
                <c:pt idx="154">
                  <c:v>0.0606060606060606</c:v>
                </c:pt>
                <c:pt idx="155">
                  <c:v>0.484848484848485</c:v>
                </c:pt>
                <c:pt idx="156">
                  <c:v>0.0526315789473684</c:v>
                </c:pt>
                <c:pt idx="157">
                  <c:v>0.0526315789473684</c:v>
                </c:pt>
                <c:pt idx="158">
                  <c:v>0.0606060606060606</c:v>
                </c:pt>
                <c:pt idx="159">
                  <c:v>0.0405405405405405</c:v>
                </c:pt>
                <c:pt idx="160">
                  <c:v>0.0405405405405405</c:v>
                </c:pt>
                <c:pt idx="161">
                  <c:v>0.77027027027027</c:v>
                </c:pt>
              </c:numCache>
            </c:numRef>
          </c:xVal>
          <c:yVal>
            <c:numRef>
              <c:f>'Fig 1AB'!$Y$2:$Y$163</c:f>
              <c:numCache>
                <c:formatCode>General</c:formatCode>
                <c:ptCount val="162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0.333333333333333</c:v>
                </c:pt>
                <c:pt idx="8">
                  <c:v>0.666666666666667</c:v>
                </c:pt>
                <c:pt idx="9">
                  <c:v>0.666666666666667</c:v>
                </c:pt>
                <c:pt idx="10">
                  <c:v>0.666666666666667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1.0</c:v>
                </c:pt>
                <c:pt idx="23">
                  <c:v>0.0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0.75</c:v>
                </c:pt>
                <c:pt idx="32">
                  <c:v>0.75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0.8</c:v>
                </c:pt>
                <c:pt idx="50">
                  <c:v>0.8</c:v>
                </c:pt>
                <c:pt idx="51">
                  <c:v>0.8</c:v>
                </c:pt>
                <c:pt idx="52">
                  <c:v>1.0</c:v>
                </c:pt>
                <c:pt idx="53">
                  <c:v>1.0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  <c:pt idx="60">
                  <c:v>1.0</c:v>
                </c:pt>
                <c:pt idx="61">
                  <c:v>1.0</c:v>
                </c:pt>
                <c:pt idx="62">
                  <c:v>1.0</c:v>
                </c:pt>
                <c:pt idx="63">
                  <c:v>1.0</c:v>
                </c:pt>
                <c:pt idx="64">
                  <c:v>0.333333333333333</c:v>
                </c:pt>
                <c:pt idx="65">
                  <c:v>1.0</c:v>
                </c:pt>
                <c:pt idx="66">
                  <c:v>1.0</c:v>
                </c:pt>
                <c:pt idx="67">
                  <c:v>1.0</c:v>
                </c:pt>
                <c:pt idx="68">
                  <c:v>1.0</c:v>
                </c:pt>
                <c:pt idx="69">
                  <c:v>1.0</c:v>
                </c:pt>
                <c:pt idx="70">
                  <c:v>1.0</c:v>
                </c:pt>
                <c:pt idx="71">
                  <c:v>1.0</c:v>
                </c:pt>
                <c:pt idx="72">
                  <c:v>1.0</c:v>
                </c:pt>
                <c:pt idx="73">
                  <c:v>1.0</c:v>
                </c:pt>
                <c:pt idx="74">
                  <c:v>1.0</c:v>
                </c:pt>
                <c:pt idx="75">
                  <c:v>0.0</c:v>
                </c:pt>
                <c:pt idx="76">
                  <c:v>1.0</c:v>
                </c:pt>
                <c:pt idx="77">
                  <c:v>1.0</c:v>
                </c:pt>
                <c:pt idx="78">
                  <c:v>1.0</c:v>
                </c:pt>
                <c:pt idx="79">
                  <c:v>1.0</c:v>
                </c:pt>
                <c:pt idx="80">
                  <c:v>1.0</c:v>
                </c:pt>
                <c:pt idx="81">
                  <c:v>0.0</c:v>
                </c:pt>
                <c:pt idx="82">
                  <c:v>0.0</c:v>
                </c:pt>
                <c:pt idx="83">
                  <c:v>0.125</c:v>
                </c:pt>
                <c:pt idx="84">
                  <c:v>0.125</c:v>
                </c:pt>
                <c:pt idx="85">
                  <c:v>0.25</c:v>
                </c:pt>
                <c:pt idx="86">
                  <c:v>0.375</c:v>
                </c:pt>
                <c:pt idx="87">
                  <c:v>1.0</c:v>
                </c:pt>
                <c:pt idx="88">
                  <c:v>0.5</c:v>
                </c:pt>
                <c:pt idx="89">
                  <c:v>0.875</c:v>
                </c:pt>
                <c:pt idx="90">
                  <c:v>0.875</c:v>
                </c:pt>
                <c:pt idx="91">
                  <c:v>1.0</c:v>
                </c:pt>
                <c:pt idx="92">
                  <c:v>1.0</c:v>
                </c:pt>
                <c:pt idx="93">
                  <c:v>1.0</c:v>
                </c:pt>
                <c:pt idx="94">
                  <c:v>1.0</c:v>
                </c:pt>
                <c:pt idx="95">
                  <c:v>1.0</c:v>
                </c:pt>
                <c:pt idx="96">
                  <c:v>1.0</c:v>
                </c:pt>
                <c:pt idx="97">
                  <c:v>1.0</c:v>
                </c:pt>
                <c:pt idx="98">
                  <c:v>1.0</c:v>
                </c:pt>
                <c:pt idx="99">
                  <c:v>1.0</c:v>
                </c:pt>
                <c:pt idx="100">
                  <c:v>1.0</c:v>
                </c:pt>
                <c:pt idx="101">
                  <c:v>1.0</c:v>
                </c:pt>
                <c:pt idx="102">
                  <c:v>1.0</c:v>
                </c:pt>
                <c:pt idx="103">
                  <c:v>1.0</c:v>
                </c:pt>
                <c:pt idx="104">
                  <c:v>1.0</c:v>
                </c:pt>
                <c:pt idx="105">
                  <c:v>1.0</c:v>
                </c:pt>
                <c:pt idx="106">
                  <c:v>0.666666666666667</c:v>
                </c:pt>
                <c:pt idx="107">
                  <c:v>0.777777777777778</c:v>
                </c:pt>
                <c:pt idx="108">
                  <c:v>1.0</c:v>
                </c:pt>
                <c:pt idx="109">
                  <c:v>0.1</c:v>
                </c:pt>
                <c:pt idx="110">
                  <c:v>0.5</c:v>
                </c:pt>
                <c:pt idx="111">
                  <c:v>0.8</c:v>
                </c:pt>
                <c:pt idx="112">
                  <c:v>0.8</c:v>
                </c:pt>
                <c:pt idx="113">
                  <c:v>0.9</c:v>
                </c:pt>
                <c:pt idx="114">
                  <c:v>0.9</c:v>
                </c:pt>
                <c:pt idx="115">
                  <c:v>0.9</c:v>
                </c:pt>
                <c:pt idx="116">
                  <c:v>1.0</c:v>
                </c:pt>
                <c:pt idx="117">
                  <c:v>0.0</c:v>
                </c:pt>
                <c:pt idx="118">
                  <c:v>0.0909090909090909</c:v>
                </c:pt>
                <c:pt idx="119">
                  <c:v>0.818181818181818</c:v>
                </c:pt>
                <c:pt idx="120">
                  <c:v>1.0</c:v>
                </c:pt>
                <c:pt idx="121">
                  <c:v>1.0</c:v>
                </c:pt>
                <c:pt idx="122">
                  <c:v>1.0</c:v>
                </c:pt>
                <c:pt idx="123">
                  <c:v>1.0</c:v>
                </c:pt>
                <c:pt idx="124">
                  <c:v>1.0</c:v>
                </c:pt>
                <c:pt idx="125">
                  <c:v>1.0</c:v>
                </c:pt>
                <c:pt idx="126">
                  <c:v>1.0</c:v>
                </c:pt>
                <c:pt idx="127">
                  <c:v>1.0</c:v>
                </c:pt>
                <c:pt idx="128">
                  <c:v>1.0</c:v>
                </c:pt>
                <c:pt idx="129">
                  <c:v>0.0714285714285714</c:v>
                </c:pt>
                <c:pt idx="130">
                  <c:v>0.0714285714285714</c:v>
                </c:pt>
                <c:pt idx="131">
                  <c:v>0.785714285714286</c:v>
                </c:pt>
                <c:pt idx="132">
                  <c:v>0.857142857142857</c:v>
                </c:pt>
                <c:pt idx="133">
                  <c:v>0.928571428571429</c:v>
                </c:pt>
                <c:pt idx="134">
                  <c:v>1.0</c:v>
                </c:pt>
                <c:pt idx="135">
                  <c:v>1.0</c:v>
                </c:pt>
                <c:pt idx="136">
                  <c:v>1.0</c:v>
                </c:pt>
                <c:pt idx="137">
                  <c:v>1.0</c:v>
                </c:pt>
                <c:pt idx="138">
                  <c:v>1.0</c:v>
                </c:pt>
                <c:pt idx="139">
                  <c:v>1.0</c:v>
                </c:pt>
                <c:pt idx="140">
                  <c:v>0.8125</c:v>
                </c:pt>
                <c:pt idx="141">
                  <c:v>0.875</c:v>
                </c:pt>
                <c:pt idx="142">
                  <c:v>0.875</c:v>
                </c:pt>
                <c:pt idx="143">
                  <c:v>1.0</c:v>
                </c:pt>
                <c:pt idx="144">
                  <c:v>0.944444444444444</c:v>
                </c:pt>
                <c:pt idx="145">
                  <c:v>1.0</c:v>
                </c:pt>
                <c:pt idx="146">
                  <c:v>0.952380952380952</c:v>
                </c:pt>
                <c:pt idx="147">
                  <c:v>1.0</c:v>
                </c:pt>
                <c:pt idx="148">
                  <c:v>0.863636363636364</c:v>
                </c:pt>
                <c:pt idx="149">
                  <c:v>0.954545454545455</c:v>
                </c:pt>
                <c:pt idx="150">
                  <c:v>0.0</c:v>
                </c:pt>
                <c:pt idx="151">
                  <c:v>0.777777777777778</c:v>
                </c:pt>
                <c:pt idx="152">
                  <c:v>0.814814814814815</c:v>
                </c:pt>
                <c:pt idx="153">
                  <c:v>0.0303030303030303</c:v>
                </c:pt>
                <c:pt idx="154">
                  <c:v>0.0303030303030303</c:v>
                </c:pt>
                <c:pt idx="155">
                  <c:v>0.666666666666667</c:v>
                </c:pt>
                <c:pt idx="156">
                  <c:v>0.0</c:v>
                </c:pt>
                <c:pt idx="157">
                  <c:v>0.0263157894736842</c:v>
                </c:pt>
                <c:pt idx="158">
                  <c:v>0.0</c:v>
                </c:pt>
                <c:pt idx="159">
                  <c:v>0.0</c:v>
                </c:pt>
                <c:pt idx="160">
                  <c:v>0.0135135135135135</c:v>
                </c:pt>
                <c:pt idx="161">
                  <c:v>0.918918918918919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210360"/>
        <c:axId val="2130242024"/>
      </c:scatterChart>
      <c:valAx>
        <c:axId val="2131210360"/>
        <c:scaling>
          <c:orientation val="minMax"/>
          <c:max val="1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400"/>
                  <a:t>Fraction of sites</a:t>
                </a:r>
                <a:r>
                  <a:rPr lang="en-US" sz="2400" baseline="0"/>
                  <a:t> found (direct methods)</a:t>
                </a:r>
              </a:p>
            </c:rich>
          </c:tx>
          <c:layout>
            <c:manualLayout>
              <c:xMode val="edge"/>
              <c:yMode val="edge"/>
              <c:x val="0.276835023190594"/>
              <c:y val="0.9042392125984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30242024"/>
        <c:crosses val="autoZero"/>
        <c:crossBetween val="midCat"/>
        <c:majorUnit val="0.2"/>
      </c:valAx>
      <c:valAx>
        <c:axId val="2130242024"/>
        <c:scaling>
          <c:orientation val="minMax"/>
          <c:max val="1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400"/>
                  <a:t>Fraction</a:t>
                </a:r>
                <a:r>
                  <a:rPr lang="en-US" sz="2400" baseline="0"/>
                  <a:t> of </a:t>
                </a:r>
                <a:r>
                  <a:rPr lang="en-US" sz="2400"/>
                  <a:t>sites found </a:t>
                </a:r>
              </a:p>
              <a:p>
                <a:pPr>
                  <a:defRPr/>
                </a:pPr>
                <a:r>
                  <a:rPr lang="en-US" sz="2400"/>
                  <a:t>(LLG</a:t>
                </a:r>
                <a:r>
                  <a:rPr lang="en-US" sz="2400" baseline="0"/>
                  <a:t> completion)</a:t>
                </a:r>
                <a:endParaRPr lang="en-US" sz="2400"/>
              </a:p>
            </c:rich>
          </c:tx>
          <c:layout>
            <c:manualLayout>
              <c:xMode val="edge"/>
              <c:yMode val="edge"/>
              <c:x val="0.00391139035702729"/>
              <c:y val="0.153472283464567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800" b="1" i="0" baseline="0"/>
            </a:pPr>
            <a:endParaRPr lang="en-US"/>
          </a:p>
        </c:txPr>
        <c:crossAx val="2131210360"/>
        <c:crosses val="autoZero"/>
        <c:crossBetween val="midCat"/>
        <c:majorUnit val="0.2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305464545445"/>
          <c:y val="0.0247071271746127"/>
          <c:w val="0.857540038627247"/>
          <c:h val="0.830145656713039"/>
        </c:manualLayout>
      </c:layout>
      <c:scatterChart>
        <c:scatterStyle val="lineMarker"/>
        <c:varyColors val="0"/>
        <c:ser>
          <c:idx val="2"/>
          <c:order val="0"/>
          <c:tx>
            <c:strRef>
              <c:f>'Fig 1AB'!$E$1</c:f>
              <c:strCache>
                <c:ptCount val="1"/>
                <c:pt idx="0">
                  <c:v>Direct Methods</c:v>
                </c:pt>
              </c:strCache>
            </c:strRef>
          </c:tx>
          <c:spPr>
            <a:ln w="47625">
              <a:noFill/>
            </a:ln>
          </c:spPr>
          <c:xVal>
            <c:strRef>
              <c:f>'Fig 1AB'!$A$2:$A$163</c:f>
              <c:strCache>
                <c:ptCount val="162"/>
                <c:pt idx="0">
                  <c:v>2nwv/w2/</c:v>
                </c:pt>
                <c:pt idx="1">
                  <c:v>2nwv/w1/</c:v>
                </c:pt>
                <c:pt idx="2">
                  <c:v>2etd/w2/</c:v>
                </c:pt>
                <c:pt idx="3">
                  <c:v>2etd/w3/</c:v>
                </c:pt>
                <c:pt idx="4">
                  <c:v>2od5/w1/</c:v>
                </c:pt>
                <c:pt idx="5">
                  <c:v>2od5/w2/</c:v>
                </c:pt>
                <c:pt idx="6">
                  <c:v>2evr/w2/</c:v>
                </c:pt>
                <c:pt idx="7">
                  <c:v>2pg4/w1/</c:v>
                </c:pt>
                <c:pt idx="8">
                  <c:v>2pw4/w2/</c:v>
                </c:pt>
                <c:pt idx="9">
                  <c:v>2pw4/w1/</c:v>
                </c:pt>
                <c:pt idx="10">
                  <c:v>2pw4/w3/</c:v>
                </c:pt>
                <c:pt idx="11">
                  <c:v>2a6b/w4/</c:v>
                </c:pt>
                <c:pt idx="12">
                  <c:v>2pg4/w2/</c:v>
                </c:pt>
                <c:pt idx="13">
                  <c:v>2a6b/w2/</c:v>
                </c:pt>
                <c:pt idx="14">
                  <c:v>2osd/w3/</c:v>
                </c:pt>
                <c:pt idx="15">
                  <c:v>2osd/w1/</c:v>
                </c:pt>
                <c:pt idx="16">
                  <c:v>2a6b/w3/</c:v>
                </c:pt>
                <c:pt idx="17">
                  <c:v>2osd/w2/</c:v>
                </c:pt>
                <c:pt idx="18">
                  <c:v>2pg3/w1/</c:v>
                </c:pt>
                <c:pt idx="19">
                  <c:v>2ets/w1/</c:v>
                </c:pt>
                <c:pt idx="20">
                  <c:v>2obp/w1/</c:v>
                </c:pt>
                <c:pt idx="21">
                  <c:v>2obp/w2/</c:v>
                </c:pt>
                <c:pt idx="22">
                  <c:v>2obp/w3/</c:v>
                </c:pt>
                <c:pt idx="23">
                  <c:v>2fzt/w2/</c:v>
                </c:pt>
                <c:pt idx="24">
                  <c:v>2b8m/w3/</c:v>
                </c:pt>
                <c:pt idx="25">
                  <c:v>2f4p/w1/</c:v>
                </c:pt>
                <c:pt idx="26">
                  <c:v>2etj/w2/</c:v>
                </c:pt>
                <c:pt idx="27">
                  <c:v>3qqc/w1/</c:v>
                </c:pt>
                <c:pt idx="28">
                  <c:v>2okf/w1/</c:v>
                </c:pt>
                <c:pt idx="29">
                  <c:v>2okf/w2/</c:v>
                </c:pt>
                <c:pt idx="30">
                  <c:v>2okf/w3/</c:v>
                </c:pt>
                <c:pt idx="31">
                  <c:v>2prv/w2/</c:v>
                </c:pt>
                <c:pt idx="32">
                  <c:v>2prv/w3/</c:v>
                </c:pt>
                <c:pt idx="33">
                  <c:v>2b8m/w2/</c:v>
                </c:pt>
                <c:pt idx="34">
                  <c:v>2fzt/w1/</c:v>
                </c:pt>
                <c:pt idx="35">
                  <c:v>2g42/w1/</c:v>
                </c:pt>
                <c:pt idx="36">
                  <c:v>2p4o/w3/</c:v>
                </c:pt>
                <c:pt idx="37">
                  <c:v>2p4o/w1/</c:v>
                </c:pt>
                <c:pt idx="38">
                  <c:v>2pr7/w2/</c:v>
                </c:pt>
                <c:pt idx="39">
                  <c:v>2b8m/w1/</c:v>
                </c:pt>
                <c:pt idx="40">
                  <c:v>2etv/w1/</c:v>
                </c:pt>
                <c:pt idx="41">
                  <c:v>2p4o/w2/</c:v>
                </c:pt>
                <c:pt idx="42">
                  <c:v>2pr7/w1/</c:v>
                </c:pt>
                <c:pt idx="43">
                  <c:v>2etj/w1/</c:v>
                </c:pt>
                <c:pt idx="44">
                  <c:v>2f4p/w2/</c:v>
                </c:pt>
                <c:pt idx="45">
                  <c:v>2etv/w2/</c:v>
                </c:pt>
                <c:pt idx="46">
                  <c:v>2fg0/w2/</c:v>
                </c:pt>
                <c:pt idx="47">
                  <c:v>2o62/w1/</c:v>
                </c:pt>
                <c:pt idx="48">
                  <c:v>2prv/w1/</c:v>
                </c:pt>
                <c:pt idx="49">
                  <c:v>1zyb/w1/</c:v>
                </c:pt>
                <c:pt idx="50">
                  <c:v>2pv4/w1/</c:v>
                </c:pt>
                <c:pt idx="51">
                  <c:v>2pv4/w2/</c:v>
                </c:pt>
                <c:pt idx="52">
                  <c:v>2o7t/w1/</c:v>
                </c:pt>
                <c:pt idx="53">
                  <c:v>2o7t/w2/</c:v>
                </c:pt>
                <c:pt idx="54">
                  <c:v>2pim/w1/</c:v>
                </c:pt>
                <c:pt idx="55">
                  <c:v>1zyb/w2/</c:v>
                </c:pt>
                <c:pt idx="56">
                  <c:v>1vjz/w2/</c:v>
                </c:pt>
                <c:pt idx="57">
                  <c:v>2pim/w2/</c:v>
                </c:pt>
                <c:pt idx="58">
                  <c:v>1vjz/w3/</c:v>
                </c:pt>
                <c:pt idx="59">
                  <c:v>2ozg/w1/</c:v>
                </c:pt>
                <c:pt idx="60">
                  <c:v>2pv4/w3/</c:v>
                </c:pt>
                <c:pt idx="61">
                  <c:v>2ozg/w3/</c:v>
                </c:pt>
                <c:pt idx="62">
                  <c:v>2o2x/w2/</c:v>
                </c:pt>
                <c:pt idx="63">
                  <c:v>2o2x/w1/</c:v>
                </c:pt>
                <c:pt idx="64">
                  <c:v>1vjr/w2/</c:v>
                </c:pt>
                <c:pt idx="65">
                  <c:v>2p7i/w1/</c:v>
                </c:pt>
                <c:pt idx="66">
                  <c:v>1vjr/w1/</c:v>
                </c:pt>
                <c:pt idx="67">
                  <c:v>2nuj/w1/</c:v>
                </c:pt>
                <c:pt idx="68">
                  <c:v>2p7i/w2/</c:v>
                </c:pt>
                <c:pt idx="69">
                  <c:v>2oc5/w1/</c:v>
                </c:pt>
                <c:pt idx="70">
                  <c:v>1vk4/w1/</c:v>
                </c:pt>
                <c:pt idx="71">
                  <c:v>1vk4/w3/</c:v>
                </c:pt>
                <c:pt idx="72">
                  <c:v>1vk4/w2/</c:v>
                </c:pt>
                <c:pt idx="73">
                  <c:v>2oc5/w2/</c:v>
                </c:pt>
                <c:pt idx="74">
                  <c:v>2oc5/w3/</c:v>
                </c:pt>
                <c:pt idx="75">
                  <c:v>2ppv/w2/</c:v>
                </c:pt>
                <c:pt idx="76">
                  <c:v>2oh3/w1/</c:v>
                </c:pt>
                <c:pt idx="77">
                  <c:v>2pn1/w1/</c:v>
                </c:pt>
                <c:pt idx="78">
                  <c:v>2oh3/w2/</c:v>
                </c:pt>
                <c:pt idx="79">
                  <c:v>2ppv/w1/</c:v>
                </c:pt>
                <c:pt idx="80">
                  <c:v>2pn1/w2/</c:v>
                </c:pt>
                <c:pt idx="81">
                  <c:v>1vlm/w1/</c:v>
                </c:pt>
                <c:pt idx="82">
                  <c:v>2ffj/w2/</c:v>
                </c:pt>
                <c:pt idx="83">
                  <c:v>2prx/w4/</c:v>
                </c:pt>
                <c:pt idx="84">
                  <c:v>2prx/w2/</c:v>
                </c:pt>
                <c:pt idx="85">
                  <c:v>2prx/w1/</c:v>
                </c:pt>
                <c:pt idx="86">
                  <c:v>2prx/w3/</c:v>
                </c:pt>
                <c:pt idx="87">
                  <c:v>2o8q/w1/</c:v>
                </c:pt>
                <c:pt idx="88">
                  <c:v>2fg9/w3/</c:v>
                </c:pt>
                <c:pt idx="89">
                  <c:v>2o8q/w4/</c:v>
                </c:pt>
                <c:pt idx="90">
                  <c:v>1vjn/w1/</c:v>
                </c:pt>
                <c:pt idx="91">
                  <c:v>1vlm/w3/</c:v>
                </c:pt>
                <c:pt idx="92">
                  <c:v>1vjn/w2/</c:v>
                </c:pt>
                <c:pt idx="93">
                  <c:v>2ffj/w3/</c:v>
                </c:pt>
                <c:pt idx="94">
                  <c:v>2o08/w2/</c:v>
                </c:pt>
                <c:pt idx="95">
                  <c:v>2fg9/w1/</c:v>
                </c:pt>
                <c:pt idx="96">
                  <c:v>2opk/w1/</c:v>
                </c:pt>
                <c:pt idx="97">
                  <c:v>2o8q/w3/</c:v>
                </c:pt>
                <c:pt idx="98">
                  <c:v>2o8q/w2/</c:v>
                </c:pt>
                <c:pt idx="99">
                  <c:v>2ffj/w1/</c:v>
                </c:pt>
                <c:pt idx="100">
                  <c:v>2opk/w3/</c:v>
                </c:pt>
                <c:pt idx="101">
                  <c:v>2o08/w3/</c:v>
                </c:pt>
                <c:pt idx="102">
                  <c:v>2fg9/w2/</c:v>
                </c:pt>
                <c:pt idx="103">
                  <c:v>2opk/w2/</c:v>
                </c:pt>
                <c:pt idx="104">
                  <c:v>1vjn/w3/</c:v>
                </c:pt>
                <c:pt idx="105">
                  <c:v>2fdn/w1/</c:v>
                </c:pt>
                <c:pt idx="106">
                  <c:v>2ozj/w2/</c:v>
                </c:pt>
                <c:pt idx="107">
                  <c:v>2ozj/w3/</c:v>
                </c:pt>
                <c:pt idx="108">
                  <c:v>2ozj/w1/</c:v>
                </c:pt>
                <c:pt idx="109">
                  <c:v>2fqp/w1/</c:v>
                </c:pt>
                <c:pt idx="110">
                  <c:v>2fna/w2/</c:v>
                </c:pt>
                <c:pt idx="111">
                  <c:v>2p97/w3/</c:v>
                </c:pt>
                <c:pt idx="112">
                  <c:v>2p97/w2/</c:v>
                </c:pt>
                <c:pt idx="113">
                  <c:v>2fna/w1/</c:v>
                </c:pt>
                <c:pt idx="114">
                  <c:v>2p97/w4/</c:v>
                </c:pt>
                <c:pt idx="115">
                  <c:v>2p97/w1/</c:v>
                </c:pt>
                <c:pt idx="116">
                  <c:v>2fqp/w2/</c:v>
                </c:pt>
                <c:pt idx="117">
                  <c:v>2o1q/w4/</c:v>
                </c:pt>
                <c:pt idx="118">
                  <c:v>2nlv/w1/</c:v>
                </c:pt>
                <c:pt idx="119">
                  <c:v>2o1q/w3/</c:v>
                </c:pt>
                <c:pt idx="120">
                  <c:v>2nlv/w3/</c:v>
                </c:pt>
                <c:pt idx="121">
                  <c:v>2nlv/w2/</c:v>
                </c:pt>
                <c:pt idx="122">
                  <c:v>2avn/w3/</c:v>
                </c:pt>
                <c:pt idx="123">
                  <c:v>2avn/w2/</c:v>
                </c:pt>
                <c:pt idx="124">
                  <c:v>3k9g/w1/</c:v>
                </c:pt>
                <c:pt idx="125">
                  <c:v>2otm/w2/</c:v>
                </c:pt>
                <c:pt idx="126">
                  <c:v>2otm/w1/</c:v>
                </c:pt>
                <c:pt idx="127">
                  <c:v>2otm/w3/</c:v>
                </c:pt>
                <c:pt idx="128">
                  <c:v>2avn/w1/</c:v>
                </c:pt>
                <c:pt idx="129">
                  <c:v>2fur/w2/</c:v>
                </c:pt>
                <c:pt idx="130">
                  <c:v>2fea/w1/</c:v>
                </c:pt>
                <c:pt idx="131">
                  <c:v>2fur/w1/</c:v>
                </c:pt>
                <c:pt idx="132">
                  <c:v>2fur/w3/</c:v>
                </c:pt>
                <c:pt idx="133">
                  <c:v>2o3l/w2/</c:v>
                </c:pt>
                <c:pt idx="134">
                  <c:v>2o3l/w3/</c:v>
                </c:pt>
                <c:pt idx="135">
                  <c:v>2o3l/w1/</c:v>
                </c:pt>
                <c:pt idx="136">
                  <c:v>2fea/w2/</c:v>
                </c:pt>
                <c:pt idx="137">
                  <c:v>2a3n/w1/</c:v>
                </c:pt>
                <c:pt idx="138">
                  <c:v>2a3n/w2/</c:v>
                </c:pt>
                <c:pt idx="139">
                  <c:v>2a3n/w3/</c:v>
                </c:pt>
                <c:pt idx="140">
                  <c:v>2ooj/w1/</c:v>
                </c:pt>
                <c:pt idx="141">
                  <c:v>2gc9/w1/</c:v>
                </c:pt>
                <c:pt idx="142">
                  <c:v>2gc9/w2/</c:v>
                </c:pt>
                <c:pt idx="143">
                  <c:v>3km3/w1/</c:v>
                </c:pt>
                <c:pt idx="144">
                  <c:v>2aml/w1/</c:v>
                </c:pt>
                <c:pt idx="145">
                  <c:v>2aml/w2/</c:v>
                </c:pt>
                <c:pt idx="146">
                  <c:v>1vqr/w1/</c:v>
                </c:pt>
                <c:pt idx="147">
                  <c:v>2o2z/w1/</c:v>
                </c:pt>
                <c:pt idx="148">
                  <c:v>1z82/w1/</c:v>
                </c:pt>
                <c:pt idx="149">
                  <c:v>1z82/w2/</c:v>
                </c:pt>
                <c:pt idx="150">
                  <c:v>2od6/w2/</c:v>
                </c:pt>
                <c:pt idx="151">
                  <c:v>2od6/w3/</c:v>
                </c:pt>
                <c:pt idx="152">
                  <c:v>2od6/w1/</c:v>
                </c:pt>
                <c:pt idx="153">
                  <c:v>2okc/w3/</c:v>
                </c:pt>
                <c:pt idx="154">
                  <c:v>2okc/w1/</c:v>
                </c:pt>
                <c:pt idx="155">
                  <c:v>2okc/w2/</c:v>
                </c:pt>
                <c:pt idx="156">
                  <c:v>2pgc/w1/</c:v>
                </c:pt>
                <c:pt idx="157">
                  <c:v>2pgc/w2/</c:v>
                </c:pt>
                <c:pt idx="158">
                  <c:v>2p10/w2/</c:v>
                </c:pt>
                <c:pt idx="159">
                  <c:v>1vkm/w2/</c:v>
                </c:pt>
                <c:pt idx="160">
                  <c:v>1vkm/w1/</c:v>
                </c:pt>
                <c:pt idx="161">
                  <c:v>1vkm/w3/</c:v>
                </c:pt>
              </c:strCache>
            </c:strRef>
          </c:xVal>
          <c:yVal>
            <c:numRef>
              <c:f>'Fig 1AB'!$E$2:$E$163</c:f>
              <c:numCache>
                <c:formatCode>General</c:formatCode>
                <c:ptCount val="162"/>
                <c:pt idx="0">
                  <c:v>0.0</c:v>
                </c:pt>
                <c:pt idx="1">
                  <c:v>1.0</c:v>
                </c:pt>
                <c:pt idx="2">
                  <c:v>0.0</c:v>
                </c:pt>
                <c:pt idx="3">
                  <c:v>0.0</c:v>
                </c:pt>
                <c:pt idx="4">
                  <c:v>2.0</c:v>
                </c:pt>
                <c:pt idx="5">
                  <c:v>2.0</c:v>
                </c:pt>
                <c:pt idx="6">
                  <c:v>2.0</c:v>
                </c:pt>
                <c:pt idx="7">
                  <c:v>0.0</c:v>
                </c:pt>
                <c:pt idx="8">
                  <c:v>2.0</c:v>
                </c:pt>
                <c:pt idx="9">
                  <c:v>1.0</c:v>
                </c:pt>
                <c:pt idx="10">
                  <c:v>2.0</c:v>
                </c:pt>
                <c:pt idx="11">
                  <c:v>0.0</c:v>
                </c:pt>
                <c:pt idx="12">
                  <c:v>1.0</c:v>
                </c:pt>
                <c:pt idx="13">
                  <c:v>0.0</c:v>
                </c:pt>
                <c:pt idx="14">
                  <c:v>3.0</c:v>
                </c:pt>
                <c:pt idx="15">
                  <c:v>2.0</c:v>
                </c:pt>
                <c:pt idx="16">
                  <c:v>2.0</c:v>
                </c:pt>
                <c:pt idx="17">
                  <c:v>3.0</c:v>
                </c:pt>
                <c:pt idx="18">
                  <c:v>2.0</c:v>
                </c:pt>
                <c:pt idx="19">
                  <c:v>3.0</c:v>
                </c:pt>
                <c:pt idx="20">
                  <c:v>2.0</c:v>
                </c:pt>
                <c:pt idx="21">
                  <c:v>2.0</c:v>
                </c:pt>
                <c:pt idx="22">
                  <c:v>2.0</c:v>
                </c:pt>
                <c:pt idx="23">
                  <c:v>1.0</c:v>
                </c:pt>
                <c:pt idx="24">
                  <c:v>0.0</c:v>
                </c:pt>
                <c:pt idx="25">
                  <c:v>1.0</c:v>
                </c:pt>
                <c:pt idx="26">
                  <c:v>1.0</c:v>
                </c:pt>
                <c:pt idx="27">
                  <c:v>0.0</c:v>
                </c:pt>
                <c:pt idx="28">
                  <c:v>2.0</c:v>
                </c:pt>
                <c:pt idx="29">
                  <c:v>2.0</c:v>
                </c:pt>
                <c:pt idx="30">
                  <c:v>2.0</c:v>
                </c:pt>
                <c:pt idx="31">
                  <c:v>2.0</c:v>
                </c:pt>
                <c:pt idx="32">
                  <c:v>2.0</c:v>
                </c:pt>
                <c:pt idx="33">
                  <c:v>0.0</c:v>
                </c:pt>
                <c:pt idx="34">
                  <c:v>3.0</c:v>
                </c:pt>
                <c:pt idx="35">
                  <c:v>4.0</c:v>
                </c:pt>
                <c:pt idx="36">
                  <c:v>4.0</c:v>
                </c:pt>
                <c:pt idx="37">
                  <c:v>3.0</c:v>
                </c:pt>
                <c:pt idx="38">
                  <c:v>1.0</c:v>
                </c:pt>
                <c:pt idx="39">
                  <c:v>4.0</c:v>
                </c:pt>
                <c:pt idx="40">
                  <c:v>2.0</c:v>
                </c:pt>
                <c:pt idx="41">
                  <c:v>4.0</c:v>
                </c:pt>
                <c:pt idx="42">
                  <c:v>3.0</c:v>
                </c:pt>
                <c:pt idx="43">
                  <c:v>4.0</c:v>
                </c:pt>
                <c:pt idx="44">
                  <c:v>4.0</c:v>
                </c:pt>
                <c:pt idx="45">
                  <c:v>4.0</c:v>
                </c:pt>
                <c:pt idx="46">
                  <c:v>4.0</c:v>
                </c:pt>
                <c:pt idx="47">
                  <c:v>4.0</c:v>
                </c:pt>
                <c:pt idx="48">
                  <c:v>3.0</c:v>
                </c:pt>
                <c:pt idx="49">
                  <c:v>0.0</c:v>
                </c:pt>
                <c:pt idx="50">
                  <c:v>3.0</c:v>
                </c:pt>
                <c:pt idx="51">
                  <c:v>3.0</c:v>
                </c:pt>
                <c:pt idx="52">
                  <c:v>0.0</c:v>
                </c:pt>
                <c:pt idx="53">
                  <c:v>3.0</c:v>
                </c:pt>
                <c:pt idx="54">
                  <c:v>3.0</c:v>
                </c:pt>
                <c:pt idx="55">
                  <c:v>4.0</c:v>
                </c:pt>
                <c:pt idx="56">
                  <c:v>5.0</c:v>
                </c:pt>
                <c:pt idx="57">
                  <c:v>4.0</c:v>
                </c:pt>
                <c:pt idx="58">
                  <c:v>0.0</c:v>
                </c:pt>
                <c:pt idx="59">
                  <c:v>0.0</c:v>
                </c:pt>
                <c:pt idx="60">
                  <c:v>3.0</c:v>
                </c:pt>
                <c:pt idx="61">
                  <c:v>5.0</c:v>
                </c:pt>
                <c:pt idx="62">
                  <c:v>5.0</c:v>
                </c:pt>
                <c:pt idx="63">
                  <c:v>5.0</c:v>
                </c:pt>
                <c:pt idx="64">
                  <c:v>6.0</c:v>
                </c:pt>
                <c:pt idx="65">
                  <c:v>6.0</c:v>
                </c:pt>
                <c:pt idx="66">
                  <c:v>6.0</c:v>
                </c:pt>
                <c:pt idx="67">
                  <c:v>6.0</c:v>
                </c:pt>
                <c:pt idx="68">
                  <c:v>6.0</c:v>
                </c:pt>
                <c:pt idx="69">
                  <c:v>6.0</c:v>
                </c:pt>
                <c:pt idx="70">
                  <c:v>6.0</c:v>
                </c:pt>
                <c:pt idx="71">
                  <c:v>6.0</c:v>
                </c:pt>
                <c:pt idx="72">
                  <c:v>6.0</c:v>
                </c:pt>
                <c:pt idx="73">
                  <c:v>6.0</c:v>
                </c:pt>
                <c:pt idx="74">
                  <c:v>6.0</c:v>
                </c:pt>
                <c:pt idx="75">
                  <c:v>1.0</c:v>
                </c:pt>
                <c:pt idx="76">
                  <c:v>4.0</c:v>
                </c:pt>
                <c:pt idx="77">
                  <c:v>1.0</c:v>
                </c:pt>
                <c:pt idx="78">
                  <c:v>4.0</c:v>
                </c:pt>
                <c:pt idx="79">
                  <c:v>2.0</c:v>
                </c:pt>
                <c:pt idx="80">
                  <c:v>3.0</c:v>
                </c:pt>
                <c:pt idx="81">
                  <c:v>1.0</c:v>
                </c:pt>
                <c:pt idx="82">
                  <c:v>1.0</c:v>
                </c:pt>
                <c:pt idx="83">
                  <c:v>2.0</c:v>
                </c:pt>
                <c:pt idx="84">
                  <c:v>2.0</c:v>
                </c:pt>
                <c:pt idx="85">
                  <c:v>2.0</c:v>
                </c:pt>
                <c:pt idx="86">
                  <c:v>2.0</c:v>
                </c:pt>
                <c:pt idx="87">
                  <c:v>2.0</c:v>
                </c:pt>
                <c:pt idx="88">
                  <c:v>0.0</c:v>
                </c:pt>
                <c:pt idx="89">
                  <c:v>0.0</c:v>
                </c:pt>
                <c:pt idx="90">
                  <c:v>4.0</c:v>
                </c:pt>
                <c:pt idx="91">
                  <c:v>1.0</c:v>
                </c:pt>
                <c:pt idx="92">
                  <c:v>3.0</c:v>
                </c:pt>
                <c:pt idx="93">
                  <c:v>0.0</c:v>
                </c:pt>
                <c:pt idx="94">
                  <c:v>0.0</c:v>
                </c:pt>
                <c:pt idx="95">
                  <c:v>8.0</c:v>
                </c:pt>
                <c:pt idx="96">
                  <c:v>0.0</c:v>
                </c:pt>
                <c:pt idx="97">
                  <c:v>4.0</c:v>
                </c:pt>
                <c:pt idx="98">
                  <c:v>0.0</c:v>
                </c:pt>
                <c:pt idx="99">
                  <c:v>1.0</c:v>
                </c:pt>
                <c:pt idx="100">
                  <c:v>0.0</c:v>
                </c:pt>
                <c:pt idx="101">
                  <c:v>7.0</c:v>
                </c:pt>
                <c:pt idx="102">
                  <c:v>8.0</c:v>
                </c:pt>
                <c:pt idx="103">
                  <c:v>0.0</c:v>
                </c:pt>
                <c:pt idx="104">
                  <c:v>6.0</c:v>
                </c:pt>
                <c:pt idx="105">
                  <c:v>0.0</c:v>
                </c:pt>
                <c:pt idx="106">
                  <c:v>6.0</c:v>
                </c:pt>
                <c:pt idx="107">
                  <c:v>6.0</c:v>
                </c:pt>
                <c:pt idx="108">
                  <c:v>6.0</c:v>
                </c:pt>
                <c:pt idx="109">
                  <c:v>3.0</c:v>
                </c:pt>
                <c:pt idx="110">
                  <c:v>0.0</c:v>
                </c:pt>
                <c:pt idx="111">
                  <c:v>5.0</c:v>
                </c:pt>
                <c:pt idx="112">
                  <c:v>6.0</c:v>
                </c:pt>
                <c:pt idx="113">
                  <c:v>5.0</c:v>
                </c:pt>
                <c:pt idx="114">
                  <c:v>6.0</c:v>
                </c:pt>
                <c:pt idx="115">
                  <c:v>8.0</c:v>
                </c:pt>
                <c:pt idx="116">
                  <c:v>5.0</c:v>
                </c:pt>
                <c:pt idx="117">
                  <c:v>1.0</c:v>
                </c:pt>
                <c:pt idx="118">
                  <c:v>1.0</c:v>
                </c:pt>
                <c:pt idx="119">
                  <c:v>8.0</c:v>
                </c:pt>
                <c:pt idx="120">
                  <c:v>7.0</c:v>
                </c:pt>
                <c:pt idx="121">
                  <c:v>8.0</c:v>
                </c:pt>
                <c:pt idx="122">
                  <c:v>11.0</c:v>
                </c:pt>
                <c:pt idx="123">
                  <c:v>9.0</c:v>
                </c:pt>
                <c:pt idx="124">
                  <c:v>9.0</c:v>
                </c:pt>
                <c:pt idx="125">
                  <c:v>1.0</c:v>
                </c:pt>
                <c:pt idx="126">
                  <c:v>5.0</c:v>
                </c:pt>
                <c:pt idx="127">
                  <c:v>9.0</c:v>
                </c:pt>
                <c:pt idx="128">
                  <c:v>9.0</c:v>
                </c:pt>
                <c:pt idx="129">
                  <c:v>2.0</c:v>
                </c:pt>
                <c:pt idx="130">
                  <c:v>1.0</c:v>
                </c:pt>
                <c:pt idx="131">
                  <c:v>1.0</c:v>
                </c:pt>
                <c:pt idx="132">
                  <c:v>6.0</c:v>
                </c:pt>
                <c:pt idx="133">
                  <c:v>11.0</c:v>
                </c:pt>
                <c:pt idx="134">
                  <c:v>10.0</c:v>
                </c:pt>
                <c:pt idx="135">
                  <c:v>11.0</c:v>
                </c:pt>
                <c:pt idx="136">
                  <c:v>10.0</c:v>
                </c:pt>
                <c:pt idx="137">
                  <c:v>11.0</c:v>
                </c:pt>
                <c:pt idx="138">
                  <c:v>11.0</c:v>
                </c:pt>
                <c:pt idx="139">
                  <c:v>11.0</c:v>
                </c:pt>
                <c:pt idx="140">
                  <c:v>10.0</c:v>
                </c:pt>
                <c:pt idx="141">
                  <c:v>2.0</c:v>
                </c:pt>
                <c:pt idx="142">
                  <c:v>9.0</c:v>
                </c:pt>
                <c:pt idx="143">
                  <c:v>12.0</c:v>
                </c:pt>
                <c:pt idx="144">
                  <c:v>15.0</c:v>
                </c:pt>
                <c:pt idx="145">
                  <c:v>15.0</c:v>
                </c:pt>
                <c:pt idx="146">
                  <c:v>15.0</c:v>
                </c:pt>
                <c:pt idx="147">
                  <c:v>20.0</c:v>
                </c:pt>
                <c:pt idx="148">
                  <c:v>2.0</c:v>
                </c:pt>
                <c:pt idx="149">
                  <c:v>16.0</c:v>
                </c:pt>
                <c:pt idx="150">
                  <c:v>3.0</c:v>
                </c:pt>
                <c:pt idx="151">
                  <c:v>9.0</c:v>
                </c:pt>
                <c:pt idx="152">
                  <c:v>3.0</c:v>
                </c:pt>
                <c:pt idx="153">
                  <c:v>2.0</c:v>
                </c:pt>
                <c:pt idx="154">
                  <c:v>2.0</c:v>
                </c:pt>
                <c:pt idx="155">
                  <c:v>16.0</c:v>
                </c:pt>
                <c:pt idx="156">
                  <c:v>2.0</c:v>
                </c:pt>
                <c:pt idx="157">
                  <c:v>2.0</c:v>
                </c:pt>
                <c:pt idx="158">
                  <c:v>4.0</c:v>
                </c:pt>
                <c:pt idx="159">
                  <c:v>3.0</c:v>
                </c:pt>
                <c:pt idx="160">
                  <c:v>3.0</c:v>
                </c:pt>
                <c:pt idx="161">
                  <c:v>57.0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'Fig 1AB'!$I$1</c:f>
              <c:strCache>
                <c:ptCount val="1"/>
                <c:pt idx="0">
                  <c:v>LLGC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0000FF"/>
              </a:solidFill>
            </c:spPr>
          </c:marker>
          <c:xVal>
            <c:strRef>
              <c:f>'Fig 1AB'!$A$2:$A$163</c:f>
              <c:strCache>
                <c:ptCount val="162"/>
                <c:pt idx="0">
                  <c:v>2nwv/w2/</c:v>
                </c:pt>
                <c:pt idx="1">
                  <c:v>2nwv/w1/</c:v>
                </c:pt>
                <c:pt idx="2">
                  <c:v>2etd/w2/</c:v>
                </c:pt>
                <c:pt idx="3">
                  <c:v>2etd/w3/</c:v>
                </c:pt>
                <c:pt idx="4">
                  <c:v>2od5/w1/</c:v>
                </c:pt>
                <c:pt idx="5">
                  <c:v>2od5/w2/</c:v>
                </c:pt>
                <c:pt idx="6">
                  <c:v>2evr/w2/</c:v>
                </c:pt>
                <c:pt idx="7">
                  <c:v>2pg4/w1/</c:v>
                </c:pt>
                <c:pt idx="8">
                  <c:v>2pw4/w2/</c:v>
                </c:pt>
                <c:pt idx="9">
                  <c:v>2pw4/w1/</c:v>
                </c:pt>
                <c:pt idx="10">
                  <c:v>2pw4/w3/</c:v>
                </c:pt>
                <c:pt idx="11">
                  <c:v>2a6b/w4/</c:v>
                </c:pt>
                <c:pt idx="12">
                  <c:v>2pg4/w2/</c:v>
                </c:pt>
                <c:pt idx="13">
                  <c:v>2a6b/w2/</c:v>
                </c:pt>
                <c:pt idx="14">
                  <c:v>2osd/w3/</c:v>
                </c:pt>
                <c:pt idx="15">
                  <c:v>2osd/w1/</c:v>
                </c:pt>
                <c:pt idx="16">
                  <c:v>2a6b/w3/</c:v>
                </c:pt>
                <c:pt idx="17">
                  <c:v>2osd/w2/</c:v>
                </c:pt>
                <c:pt idx="18">
                  <c:v>2pg3/w1/</c:v>
                </c:pt>
                <c:pt idx="19">
                  <c:v>2ets/w1/</c:v>
                </c:pt>
                <c:pt idx="20">
                  <c:v>2obp/w1/</c:v>
                </c:pt>
                <c:pt idx="21">
                  <c:v>2obp/w2/</c:v>
                </c:pt>
                <c:pt idx="22">
                  <c:v>2obp/w3/</c:v>
                </c:pt>
                <c:pt idx="23">
                  <c:v>2fzt/w2/</c:v>
                </c:pt>
                <c:pt idx="24">
                  <c:v>2b8m/w3/</c:v>
                </c:pt>
                <c:pt idx="25">
                  <c:v>2f4p/w1/</c:v>
                </c:pt>
                <c:pt idx="26">
                  <c:v>2etj/w2/</c:v>
                </c:pt>
                <c:pt idx="27">
                  <c:v>3qqc/w1/</c:v>
                </c:pt>
                <c:pt idx="28">
                  <c:v>2okf/w1/</c:v>
                </c:pt>
                <c:pt idx="29">
                  <c:v>2okf/w2/</c:v>
                </c:pt>
                <c:pt idx="30">
                  <c:v>2okf/w3/</c:v>
                </c:pt>
                <c:pt idx="31">
                  <c:v>2prv/w2/</c:v>
                </c:pt>
                <c:pt idx="32">
                  <c:v>2prv/w3/</c:v>
                </c:pt>
                <c:pt idx="33">
                  <c:v>2b8m/w2/</c:v>
                </c:pt>
                <c:pt idx="34">
                  <c:v>2fzt/w1/</c:v>
                </c:pt>
                <c:pt idx="35">
                  <c:v>2g42/w1/</c:v>
                </c:pt>
                <c:pt idx="36">
                  <c:v>2p4o/w3/</c:v>
                </c:pt>
                <c:pt idx="37">
                  <c:v>2p4o/w1/</c:v>
                </c:pt>
                <c:pt idx="38">
                  <c:v>2pr7/w2/</c:v>
                </c:pt>
                <c:pt idx="39">
                  <c:v>2b8m/w1/</c:v>
                </c:pt>
                <c:pt idx="40">
                  <c:v>2etv/w1/</c:v>
                </c:pt>
                <c:pt idx="41">
                  <c:v>2p4o/w2/</c:v>
                </c:pt>
                <c:pt idx="42">
                  <c:v>2pr7/w1/</c:v>
                </c:pt>
                <c:pt idx="43">
                  <c:v>2etj/w1/</c:v>
                </c:pt>
                <c:pt idx="44">
                  <c:v>2f4p/w2/</c:v>
                </c:pt>
                <c:pt idx="45">
                  <c:v>2etv/w2/</c:v>
                </c:pt>
                <c:pt idx="46">
                  <c:v>2fg0/w2/</c:v>
                </c:pt>
                <c:pt idx="47">
                  <c:v>2o62/w1/</c:v>
                </c:pt>
                <c:pt idx="48">
                  <c:v>2prv/w1/</c:v>
                </c:pt>
                <c:pt idx="49">
                  <c:v>1zyb/w1/</c:v>
                </c:pt>
                <c:pt idx="50">
                  <c:v>2pv4/w1/</c:v>
                </c:pt>
                <c:pt idx="51">
                  <c:v>2pv4/w2/</c:v>
                </c:pt>
                <c:pt idx="52">
                  <c:v>2o7t/w1/</c:v>
                </c:pt>
                <c:pt idx="53">
                  <c:v>2o7t/w2/</c:v>
                </c:pt>
                <c:pt idx="54">
                  <c:v>2pim/w1/</c:v>
                </c:pt>
                <c:pt idx="55">
                  <c:v>1zyb/w2/</c:v>
                </c:pt>
                <c:pt idx="56">
                  <c:v>1vjz/w2/</c:v>
                </c:pt>
                <c:pt idx="57">
                  <c:v>2pim/w2/</c:v>
                </c:pt>
                <c:pt idx="58">
                  <c:v>1vjz/w3/</c:v>
                </c:pt>
                <c:pt idx="59">
                  <c:v>2ozg/w1/</c:v>
                </c:pt>
                <c:pt idx="60">
                  <c:v>2pv4/w3/</c:v>
                </c:pt>
                <c:pt idx="61">
                  <c:v>2ozg/w3/</c:v>
                </c:pt>
                <c:pt idx="62">
                  <c:v>2o2x/w2/</c:v>
                </c:pt>
                <c:pt idx="63">
                  <c:v>2o2x/w1/</c:v>
                </c:pt>
                <c:pt idx="64">
                  <c:v>1vjr/w2/</c:v>
                </c:pt>
                <c:pt idx="65">
                  <c:v>2p7i/w1/</c:v>
                </c:pt>
                <c:pt idx="66">
                  <c:v>1vjr/w1/</c:v>
                </c:pt>
                <c:pt idx="67">
                  <c:v>2nuj/w1/</c:v>
                </c:pt>
                <c:pt idx="68">
                  <c:v>2p7i/w2/</c:v>
                </c:pt>
                <c:pt idx="69">
                  <c:v>2oc5/w1/</c:v>
                </c:pt>
                <c:pt idx="70">
                  <c:v>1vk4/w1/</c:v>
                </c:pt>
                <c:pt idx="71">
                  <c:v>1vk4/w3/</c:v>
                </c:pt>
                <c:pt idx="72">
                  <c:v>1vk4/w2/</c:v>
                </c:pt>
                <c:pt idx="73">
                  <c:v>2oc5/w2/</c:v>
                </c:pt>
                <c:pt idx="74">
                  <c:v>2oc5/w3/</c:v>
                </c:pt>
                <c:pt idx="75">
                  <c:v>2ppv/w2/</c:v>
                </c:pt>
                <c:pt idx="76">
                  <c:v>2oh3/w1/</c:v>
                </c:pt>
                <c:pt idx="77">
                  <c:v>2pn1/w1/</c:v>
                </c:pt>
                <c:pt idx="78">
                  <c:v>2oh3/w2/</c:v>
                </c:pt>
                <c:pt idx="79">
                  <c:v>2ppv/w1/</c:v>
                </c:pt>
                <c:pt idx="80">
                  <c:v>2pn1/w2/</c:v>
                </c:pt>
                <c:pt idx="81">
                  <c:v>1vlm/w1/</c:v>
                </c:pt>
                <c:pt idx="82">
                  <c:v>2ffj/w2/</c:v>
                </c:pt>
                <c:pt idx="83">
                  <c:v>2prx/w4/</c:v>
                </c:pt>
                <c:pt idx="84">
                  <c:v>2prx/w2/</c:v>
                </c:pt>
                <c:pt idx="85">
                  <c:v>2prx/w1/</c:v>
                </c:pt>
                <c:pt idx="86">
                  <c:v>2prx/w3/</c:v>
                </c:pt>
                <c:pt idx="87">
                  <c:v>2o8q/w1/</c:v>
                </c:pt>
                <c:pt idx="88">
                  <c:v>2fg9/w3/</c:v>
                </c:pt>
                <c:pt idx="89">
                  <c:v>2o8q/w4/</c:v>
                </c:pt>
                <c:pt idx="90">
                  <c:v>1vjn/w1/</c:v>
                </c:pt>
                <c:pt idx="91">
                  <c:v>1vlm/w3/</c:v>
                </c:pt>
                <c:pt idx="92">
                  <c:v>1vjn/w2/</c:v>
                </c:pt>
                <c:pt idx="93">
                  <c:v>2ffj/w3/</c:v>
                </c:pt>
                <c:pt idx="94">
                  <c:v>2o08/w2/</c:v>
                </c:pt>
                <c:pt idx="95">
                  <c:v>2fg9/w1/</c:v>
                </c:pt>
                <c:pt idx="96">
                  <c:v>2opk/w1/</c:v>
                </c:pt>
                <c:pt idx="97">
                  <c:v>2o8q/w3/</c:v>
                </c:pt>
                <c:pt idx="98">
                  <c:v>2o8q/w2/</c:v>
                </c:pt>
                <c:pt idx="99">
                  <c:v>2ffj/w1/</c:v>
                </c:pt>
                <c:pt idx="100">
                  <c:v>2opk/w3/</c:v>
                </c:pt>
                <c:pt idx="101">
                  <c:v>2o08/w3/</c:v>
                </c:pt>
                <c:pt idx="102">
                  <c:v>2fg9/w2/</c:v>
                </c:pt>
                <c:pt idx="103">
                  <c:v>2opk/w2/</c:v>
                </c:pt>
                <c:pt idx="104">
                  <c:v>1vjn/w3/</c:v>
                </c:pt>
                <c:pt idx="105">
                  <c:v>2fdn/w1/</c:v>
                </c:pt>
                <c:pt idx="106">
                  <c:v>2ozj/w2/</c:v>
                </c:pt>
                <c:pt idx="107">
                  <c:v>2ozj/w3/</c:v>
                </c:pt>
                <c:pt idx="108">
                  <c:v>2ozj/w1/</c:v>
                </c:pt>
                <c:pt idx="109">
                  <c:v>2fqp/w1/</c:v>
                </c:pt>
                <c:pt idx="110">
                  <c:v>2fna/w2/</c:v>
                </c:pt>
                <c:pt idx="111">
                  <c:v>2p97/w3/</c:v>
                </c:pt>
                <c:pt idx="112">
                  <c:v>2p97/w2/</c:v>
                </c:pt>
                <c:pt idx="113">
                  <c:v>2fna/w1/</c:v>
                </c:pt>
                <c:pt idx="114">
                  <c:v>2p97/w4/</c:v>
                </c:pt>
                <c:pt idx="115">
                  <c:v>2p97/w1/</c:v>
                </c:pt>
                <c:pt idx="116">
                  <c:v>2fqp/w2/</c:v>
                </c:pt>
                <c:pt idx="117">
                  <c:v>2o1q/w4/</c:v>
                </c:pt>
                <c:pt idx="118">
                  <c:v>2nlv/w1/</c:v>
                </c:pt>
                <c:pt idx="119">
                  <c:v>2o1q/w3/</c:v>
                </c:pt>
                <c:pt idx="120">
                  <c:v>2nlv/w3/</c:v>
                </c:pt>
                <c:pt idx="121">
                  <c:v>2nlv/w2/</c:v>
                </c:pt>
                <c:pt idx="122">
                  <c:v>2avn/w3/</c:v>
                </c:pt>
                <c:pt idx="123">
                  <c:v>2avn/w2/</c:v>
                </c:pt>
                <c:pt idx="124">
                  <c:v>3k9g/w1/</c:v>
                </c:pt>
                <c:pt idx="125">
                  <c:v>2otm/w2/</c:v>
                </c:pt>
                <c:pt idx="126">
                  <c:v>2otm/w1/</c:v>
                </c:pt>
                <c:pt idx="127">
                  <c:v>2otm/w3/</c:v>
                </c:pt>
                <c:pt idx="128">
                  <c:v>2avn/w1/</c:v>
                </c:pt>
                <c:pt idx="129">
                  <c:v>2fur/w2/</c:v>
                </c:pt>
                <c:pt idx="130">
                  <c:v>2fea/w1/</c:v>
                </c:pt>
                <c:pt idx="131">
                  <c:v>2fur/w1/</c:v>
                </c:pt>
                <c:pt idx="132">
                  <c:v>2fur/w3/</c:v>
                </c:pt>
                <c:pt idx="133">
                  <c:v>2o3l/w2/</c:v>
                </c:pt>
                <c:pt idx="134">
                  <c:v>2o3l/w3/</c:v>
                </c:pt>
                <c:pt idx="135">
                  <c:v>2o3l/w1/</c:v>
                </c:pt>
                <c:pt idx="136">
                  <c:v>2fea/w2/</c:v>
                </c:pt>
                <c:pt idx="137">
                  <c:v>2a3n/w1/</c:v>
                </c:pt>
                <c:pt idx="138">
                  <c:v>2a3n/w2/</c:v>
                </c:pt>
                <c:pt idx="139">
                  <c:v>2a3n/w3/</c:v>
                </c:pt>
                <c:pt idx="140">
                  <c:v>2ooj/w1/</c:v>
                </c:pt>
                <c:pt idx="141">
                  <c:v>2gc9/w1/</c:v>
                </c:pt>
                <c:pt idx="142">
                  <c:v>2gc9/w2/</c:v>
                </c:pt>
                <c:pt idx="143">
                  <c:v>3km3/w1/</c:v>
                </c:pt>
                <c:pt idx="144">
                  <c:v>2aml/w1/</c:v>
                </c:pt>
                <c:pt idx="145">
                  <c:v>2aml/w2/</c:v>
                </c:pt>
                <c:pt idx="146">
                  <c:v>1vqr/w1/</c:v>
                </c:pt>
                <c:pt idx="147">
                  <c:v>2o2z/w1/</c:v>
                </c:pt>
                <c:pt idx="148">
                  <c:v>1z82/w1/</c:v>
                </c:pt>
                <c:pt idx="149">
                  <c:v>1z82/w2/</c:v>
                </c:pt>
                <c:pt idx="150">
                  <c:v>2od6/w2/</c:v>
                </c:pt>
                <c:pt idx="151">
                  <c:v>2od6/w3/</c:v>
                </c:pt>
                <c:pt idx="152">
                  <c:v>2od6/w1/</c:v>
                </c:pt>
                <c:pt idx="153">
                  <c:v>2okc/w3/</c:v>
                </c:pt>
                <c:pt idx="154">
                  <c:v>2okc/w1/</c:v>
                </c:pt>
                <c:pt idx="155">
                  <c:v>2okc/w2/</c:v>
                </c:pt>
                <c:pt idx="156">
                  <c:v>2pgc/w1/</c:v>
                </c:pt>
                <c:pt idx="157">
                  <c:v>2pgc/w2/</c:v>
                </c:pt>
                <c:pt idx="158">
                  <c:v>2p10/w2/</c:v>
                </c:pt>
                <c:pt idx="159">
                  <c:v>1vkm/w2/</c:v>
                </c:pt>
                <c:pt idx="160">
                  <c:v>1vkm/w1/</c:v>
                </c:pt>
                <c:pt idx="161">
                  <c:v>1vkm/w3/</c:v>
                </c:pt>
              </c:strCache>
            </c:strRef>
          </c:xVal>
          <c:yVal>
            <c:numRef>
              <c:f>'Fig 1AB'!$I$2:$I$163</c:f>
              <c:numCache>
                <c:formatCode>General</c:formatCode>
                <c:ptCount val="162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2.0</c:v>
                </c:pt>
                <c:pt idx="5">
                  <c:v>2.0</c:v>
                </c:pt>
                <c:pt idx="6">
                  <c:v>2.0</c:v>
                </c:pt>
                <c:pt idx="7">
                  <c:v>1.0</c:v>
                </c:pt>
                <c:pt idx="8">
                  <c:v>2.0</c:v>
                </c:pt>
                <c:pt idx="9">
                  <c:v>2.0</c:v>
                </c:pt>
                <c:pt idx="10">
                  <c:v>2.0</c:v>
                </c:pt>
                <c:pt idx="11">
                  <c:v>3.0</c:v>
                </c:pt>
                <c:pt idx="12">
                  <c:v>3.0</c:v>
                </c:pt>
                <c:pt idx="13">
                  <c:v>3.0</c:v>
                </c:pt>
                <c:pt idx="14">
                  <c:v>3.0</c:v>
                </c:pt>
                <c:pt idx="15">
                  <c:v>3.0</c:v>
                </c:pt>
                <c:pt idx="16">
                  <c:v>3.0</c:v>
                </c:pt>
                <c:pt idx="17">
                  <c:v>3.0</c:v>
                </c:pt>
                <c:pt idx="18">
                  <c:v>3.0</c:v>
                </c:pt>
                <c:pt idx="19">
                  <c:v>3.0</c:v>
                </c:pt>
                <c:pt idx="20">
                  <c:v>3.0</c:v>
                </c:pt>
                <c:pt idx="21">
                  <c:v>3.0</c:v>
                </c:pt>
                <c:pt idx="22">
                  <c:v>3.0</c:v>
                </c:pt>
                <c:pt idx="23">
                  <c:v>0.0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2.0</c:v>
                </c:pt>
                <c:pt idx="29">
                  <c:v>2.0</c:v>
                </c:pt>
                <c:pt idx="30">
                  <c:v>2.0</c:v>
                </c:pt>
                <c:pt idx="31">
                  <c:v>3.0</c:v>
                </c:pt>
                <c:pt idx="32">
                  <c:v>3.0</c:v>
                </c:pt>
                <c:pt idx="33">
                  <c:v>4.0</c:v>
                </c:pt>
                <c:pt idx="34">
                  <c:v>4.0</c:v>
                </c:pt>
                <c:pt idx="35">
                  <c:v>4.0</c:v>
                </c:pt>
                <c:pt idx="36">
                  <c:v>4.0</c:v>
                </c:pt>
                <c:pt idx="37">
                  <c:v>4.0</c:v>
                </c:pt>
                <c:pt idx="38">
                  <c:v>4.0</c:v>
                </c:pt>
                <c:pt idx="39">
                  <c:v>4.0</c:v>
                </c:pt>
                <c:pt idx="40">
                  <c:v>4.0</c:v>
                </c:pt>
                <c:pt idx="41">
                  <c:v>4.0</c:v>
                </c:pt>
                <c:pt idx="42">
                  <c:v>4.0</c:v>
                </c:pt>
                <c:pt idx="43">
                  <c:v>4.0</c:v>
                </c:pt>
                <c:pt idx="44">
                  <c:v>4.0</c:v>
                </c:pt>
                <c:pt idx="45">
                  <c:v>4.0</c:v>
                </c:pt>
                <c:pt idx="46">
                  <c:v>4.0</c:v>
                </c:pt>
                <c:pt idx="47">
                  <c:v>4.0</c:v>
                </c:pt>
                <c:pt idx="48">
                  <c:v>4.0</c:v>
                </c:pt>
                <c:pt idx="49">
                  <c:v>4.0</c:v>
                </c:pt>
                <c:pt idx="50">
                  <c:v>4.0</c:v>
                </c:pt>
                <c:pt idx="51">
                  <c:v>4.0</c:v>
                </c:pt>
                <c:pt idx="52">
                  <c:v>5.0</c:v>
                </c:pt>
                <c:pt idx="53">
                  <c:v>5.0</c:v>
                </c:pt>
                <c:pt idx="54">
                  <c:v>5.0</c:v>
                </c:pt>
                <c:pt idx="55">
                  <c:v>5.0</c:v>
                </c:pt>
                <c:pt idx="56">
                  <c:v>5.0</c:v>
                </c:pt>
                <c:pt idx="57">
                  <c:v>5.0</c:v>
                </c:pt>
                <c:pt idx="58">
                  <c:v>5.0</c:v>
                </c:pt>
                <c:pt idx="59">
                  <c:v>5.0</c:v>
                </c:pt>
                <c:pt idx="60">
                  <c:v>5.0</c:v>
                </c:pt>
                <c:pt idx="61">
                  <c:v>5.0</c:v>
                </c:pt>
                <c:pt idx="62">
                  <c:v>5.0</c:v>
                </c:pt>
                <c:pt idx="63">
                  <c:v>5.0</c:v>
                </c:pt>
                <c:pt idx="64">
                  <c:v>2.0</c:v>
                </c:pt>
                <c:pt idx="65">
                  <c:v>6.0</c:v>
                </c:pt>
                <c:pt idx="66">
                  <c:v>6.0</c:v>
                </c:pt>
                <c:pt idx="67">
                  <c:v>6.0</c:v>
                </c:pt>
                <c:pt idx="68">
                  <c:v>6.0</c:v>
                </c:pt>
                <c:pt idx="69">
                  <c:v>6.0</c:v>
                </c:pt>
                <c:pt idx="70">
                  <c:v>6.0</c:v>
                </c:pt>
                <c:pt idx="71">
                  <c:v>6.0</c:v>
                </c:pt>
                <c:pt idx="72">
                  <c:v>6.0</c:v>
                </c:pt>
                <c:pt idx="73">
                  <c:v>6.0</c:v>
                </c:pt>
                <c:pt idx="74">
                  <c:v>6.0</c:v>
                </c:pt>
                <c:pt idx="75">
                  <c:v>0.0</c:v>
                </c:pt>
                <c:pt idx="76">
                  <c:v>7.0</c:v>
                </c:pt>
                <c:pt idx="77">
                  <c:v>7.0</c:v>
                </c:pt>
                <c:pt idx="78">
                  <c:v>7.0</c:v>
                </c:pt>
                <c:pt idx="79">
                  <c:v>7.0</c:v>
                </c:pt>
                <c:pt idx="80">
                  <c:v>7.0</c:v>
                </c:pt>
                <c:pt idx="81">
                  <c:v>0.0</c:v>
                </c:pt>
                <c:pt idx="82">
                  <c:v>0.0</c:v>
                </c:pt>
                <c:pt idx="83">
                  <c:v>1.0</c:v>
                </c:pt>
                <c:pt idx="84">
                  <c:v>1.0</c:v>
                </c:pt>
                <c:pt idx="85">
                  <c:v>2.0</c:v>
                </c:pt>
                <c:pt idx="86">
                  <c:v>3.0</c:v>
                </c:pt>
                <c:pt idx="87">
                  <c:v>2.0</c:v>
                </c:pt>
                <c:pt idx="88">
                  <c:v>4.0</c:v>
                </c:pt>
                <c:pt idx="89">
                  <c:v>7.0</c:v>
                </c:pt>
                <c:pt idx="90">
                  <c:v>7.0</c:v>
                </c:pt>
                <c:pt idx="91">
                  <c:v>8.0</c:v>
                </c:pt>
                <c:pt idx="92">
                  <c:v>8.0</c:v>
                </c:pt>
                <c:pt idx="93">
                  <c:v>8.0</c:v>
                </c:pt>
                <c:pt idx="94">
                  <c:v>8.0</c:v>
                </c:pt>
                <c:pt idx="95">
                  <c:v>8.0</c:v>
                </c:pt>
                <c:pt idx="96">
                  <c:v>8.0</c:v>
                </c:pt>
                <c:pt idx="97">
                  <c:v>8.0</c:v>
                </c:pt>
                <c:pt idx="98">
                  <c:v>8.0</c:v>
                </c:pt>
                <c:pt idx="99">
                  <c:v>8.0</c:v>
                </c:pt>
                <c:pt idx="100">
                  <c:v>8.0</c:v>
                </c:pt>
                <c:pt idx="101">
                  <c:v>8.0</c:v>
                </c:pt>
                <c:pt idx="102">
                  <c:v>8.0</c:v>
                </c:pt>
                <c:pt idx="103">
                  <c:v>8.0</c:v>
                </c:pt>
                <c:pt idx="104">
                  <c:v>8.0</c:v>
                </c:pt>
                <c:pt idx="105">
                  <c:v>8.0</c:v>
                </c:pt>
                <c:pt idx="106">
                  <c:v>6.0</c:v>
                </c:pt>
                <c:pt idx="107">
                  <c:v>7.0</c:v>
                </c:pt>
                <c:pt idx="108">
                  <c:v>9.0</c:v>
                </c:pt>
                <c:pt idx="109">
                  <c:v>1.0</c:v>
                </c:pt>
                <c:pt idx="110">
                  <c:v>5.0</c:v>
                </c:pt>
                <c:pt idx="111">
                  <c:v>8.0</c:v>
                </c:pt>
                <c:pt idx="112">
                  <c:v>8.0</c:v>
                </c:pt>
                <c:pt idx="113">
                  <c:v>9.0</c:v>
                </c:pt>
                <c:pt idx="114">
                  <c:v>9.0</c:v>
                </c:pt>
                <c:pt idx="115">
                  <c:v>9.0</c:v>
                </c:pt>
                <c:pt idx="116">
                  <c:v>10.0</c:v>
                </c:pt>
                <c:pt idx="117">
                  <c:v>0.0</c:v>
                </c:pt>
                <c:pt idx="118">
                  <c:v>1.0</c:v>
                </c:pt>
                <c:pt idx="119">
                  <c:v>9.0</c:v>
                </c:pt>
                <c:pt idx="120">
                  <c:v>11.0</c:v>
                </c:pt>
                <c:pt idx="121">
                  <c:v>11.0</c:v>
                </c:pt>
                <c:pt idx="122">
                  <c:v>12.0</c:v>
                </c:pt>
                <c:pt idx="123">
                  <c:v>12.0</c:v>
                </c:pt>
                <c:pt idx="124">
                  <c:v>12.0</c:v>
                </c:pt>
                <c:pt idx="125">
                  <c:v>12.0</c:v>
                </c:pt>
                <c:pt idx="126">
                  <c:v>12.0</c:v>
                </c:pt>
                <c:pt idx="127">
                  <c:v>12.0</c:v>
                </c:pt>
                <c:pt idx="128">
                  <c:v>12.0</c:v>
                </c:pt>
                <c:pt idx="129">
                  <c:v>1.0</c:v>
                </c:pt>
                <c:pt idx="130">
                  <c:v>1.0</c:v>
                </c:pt>
                <c:pt idx="131">
                  <c:v>11.0</c:v>
                </c:pt>
                <c:pt idx="132">
                  <c:v>12.0</c:v>
                </c:pt>
                <c:pt idx="133">
                  <c:v>13.0</c:v>
                </c:pt>
                <c:pt idx="134">
                  <c:v>14.0</c:v>
                </c:pt>
                <c:pt idx="135">
                  <c:v>14.0</c:v>
                </c:pt>
                <c:pt idx="136">
                  <c:v>14.0</c:v>
                </c:pt>
                <c:pt idx="137">
                  <c:v>14.0</c:v>
                </c:pt>
                <c:pt idx="138">
                  <c:v>14.0</c:v>
                </c:pt>
                <c:pt idx="139">
                  <c:v>14.0</c:v>
                </c:pt>
                <c:pt idx="140">
                  <c:v>13.0</c:v>
                </c:pt>
                <c:pt idx="141">
                  <c:v>14.0</c:v>
                </c:pt>
                <c:pt idx="142">
                  <c:v>14.0</c:v>
                </c:pt>
                <c:pt idx="143">
                  <c:v>16.0</c:v>
                </c:pt>
                <c:pt idx="144">
                  <c:v>17.0</c:v>
                </c:pt>
                <c:pt idx="145">
                  <c:v>18.0</c:v>
                </c:pt>
                <c:pt idx="146">
                  <c:v>20.0</c:v>
                </c:pt>
                <c:pt idx="147">
                  <c:v>21.0</c:v>
                </c:pt>
                <c:pt idx="148">
                  <c:v>19.0</c:v>
                </c:pt>
                <c:pt idx="149">
                  <c:v>21.0</c:v>
                </c:pt>
                <c:pt idx="150">
                  <c:v>0.0</c:v>
                </c:pt>
                <c:pt idx="151">
                  <c:v>21.0</c:v>
                </c:pt>
                <c:pt idx="152">
                  <c:v>22.0</c:v>
                </c:pt>
                <c:pt idx="153">
                  <c:v>1.0</c:v>
                </c:pt>
                <c:pt idx="154">
                  <c:v>1.0</c:v>
                </c:pt>
                <c:pt idx="155">
                  <c:v>22.0</c:v>
                </c:pt>
                <c:pt idx="156">
                  <c:v>0.0</c:v>
                </c:pt>
                <c:pt idx="157">
                  <c:v>1.0</c:v>
                </c:pt>
                <c:pt idx="158">
                  <c:v>0.0</c:v>
                </c:pt>
                <c:pt idx="159">
                  <c:v>0.0</c:v>
                </c:pt>
                <c:pt idx="160">
                  <c:v>1.0</c:v>
                </c:pt>
                <c:pt idx="161">
                  <c:v>68.0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047528"/>
        <c:axId val="2129811176"/>
      </c:scatterChart>
      <c:valAx>
        <c:axId val="2126047528"/>
        <c:scaling>
          <c:orientation val="minMax"/>
          <c:max val="18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400"/>
                  <a:t>Dataset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29811176"/>
        <c:crosses val="autoZero"/>
        <c:crossBetween val="midCat"/>
      </c:valAx>
      <c:valAx>
        <c:axId val="2129811176"/>
        <c:scaling>
          <c:orientation val="minMax"/>
          <c:max val="7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400"/>
                  <a:t>Sites found</a:t>
                </a:r>
              </a:p>
            </c:rich>
          </c:tx>
          <c:layout>
            <c:manualLayout>
              <c:xMode val="edge"/>
              <c:yMode val="edge"/>
              <c:x val="0.0176100628930818"/>
              <c:y val="0.362369751704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 i="0" baseline="0"/>
            </a:pPr>
            <a:endParaRPr lang="en-US"/>
          </a:p>
        </c:txPr>
        <c:crossAx val="21260475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0111181532049"/>
          <c:y val="0.0476708608512402"/>
          <c:w val="0.309928093893924"/>
          <c:h val="0.203264409977868"/>
        </c:manualLayout>
      </c:layout>
      <c:overlay val="0"/>
      <c:txPr>
        <a:bodyPr/>
        <a:lstStyle/>
        <a:p>
          <a:pPr>
            <a:defRPr sz="2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/>
              <a:t>HySS LLG Completion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7803929400129"/>
          <c:y val="0.18592926961716"/>
          <c:w val="0.842275808065428"/>
          <c:h val="0.635420682867228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 1AB'!$Y$1</c:f>
              <c:strCache>
                <c:ptCount val="1"/>
                <c:pt idx="0">
                  <c:v>LLGC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9"/>
            <c:spPr>
              <a:noFill/>
              <a:ln>
                <a:solidFill>
                  <a:srgbClr val="0000FF"/>
                </a:solidFill>
              </a:ln>
            </c:spPr>
          </c:marker>
          <c:xVal>
            <c:numRef>
              <c:f>'Fig 1AB'!$K$2:$K$163</c:f>
              <c:numCache>
                <c:formatCode>General</c:formatCode>
                <c:ptCount val="162"/>
                <c:pt idx="0">
                  <c:v>14.94</c:v>
                </c:pt>
                <c:pt idx="1">
                  <c:v>15.18</c:v>
                </c:pt>
                <c:pt idx="2">
                  <c:v>22.14</c:v>
                </c:pt>
                <c:pt idx="3">
                  <c:v>25.13</c:v>
                </c:pt>
                <c:pt idx="4">
                  <c:v>12.05</c:v>
                </c:pt>
                <c:pt idx="5">
                  <c:v>12.64</c:v>
                </c:pt>
                <c:pt idx="6">
                  <c:v>41.44</c:v>
                </c:pt>
                <c:pt idx="7">
                  <c:v>7.3</c:v>
                </c:pt>
                <c:pt idx="8">
                  <c:v>19.35</c:v>
                </c:pt>
                <c:pt idx="9">
                  <c:v>23.78</c:v>
                </c:pt>
                <c:pt idx="10">
                  <c:v>29.78</c:v>
                </c:pt>
                <c:pt idx="11">
                  <c:v>8.8</c:v>
                </c:pt>
                <c:pt idx="12">
                  <c:v>9.55</c:v>
                </c:pt>
                <c:pt idx="13">
                  <c:v>9.92</c:v>
                </c:pt>
                <c:pt idx="14">
                  <c:v>10.67</c:v>
                </c:pt>
                <c:pt idx="15">
                  <c:v>11.44</c:v>
                </c:pt>
                <c:pt idx="16">
                  <c:v>13.84</c:v>
                </c:pt>
                <c:pt idx="17">
                  <c:v>15.18</c:v>
                </c:pt>
                <c:pt idx="18">
                  <c:v>16.74</c:v>
                </c:pt>
                <c:pt idx="19">
                  <c:v>19.43</c:v>
                </c:pt>
                <c:pt idx="20">
                  <c:v>23.53</c:v>
                </c:pt>
                <c:pt idx="21">
                  <c:v>25.14</c:v>
                </c:pt>
                <c:pt idx="22">
                  <c:v>29.83</c:v>
                </c:pt>
                <c:pt idx="23">
                  <c:v>1.28</c:v>
                </c:pt>
                <c:pt idx="24">
                  <c:v>1.56</c:v>
                </c:pt>
                <c:pt idx="25">
                  <c:v>2.54</c:v>
                </c:pt>
                <c:pt idx="26">
                  <c:v>3.62</c:v>
                </c:pt>
                <c:pt idx="27">
                  <c:v>6.47</c:v>
                </c:pt>
                <c:pt idx="28">
                  <c:v>30.45</c:v>
                </c:pt>
                <c:pt idx="29">
                  <c:v>34.77</c:v>
                </c:pt>
                <c:pt idx="30">
                  <c:v>40.17</c:v>
                </c:pt>
                <c:pt idx="31">
                  <c:v>20.31</c:v>
                </c:pt>
                <c:pt idx="32">
                  <c:v>26.7</c:v>
                </c:pt>
                <c:pt idx="33">
                  <c:v>8.51</c:v>
                </c:pt>
                <c:pt idx="34">
                  <c:v>11.27</c:v>
                </c:pt>
                <c:pt idx="35">
                  <c:v>11.55</c:v>
                </c:pt>
                <c:pt idx="36">
                  <c:v>14.98</c:v>
                </c:pt>
                <c:pt idx="37">
                  <c:v>15.08</c:v>
                </c:pt>
                <c:pt idx="38">
                  <c:v>16.59</c:v>
                </c:pt>
                <c:pt idx="39">
                  <c:v>16.92</c:v>
                </c:pt>
                <c:pt idx="40">
                  <c:v>18.29</c:v>
                </c:pt>
                <c:pt idx="41">
                  <c:v>19.92</c:v>
                </c:pt>
                <c:pt idx="42">
                  <c:v>20.51</c:v>
                </c:pt>
                <c:pt idx="43">
                  <c:v>21.13</c:v>
                </c:pt>
                <c:pt idx="44">
                  <c:v>22.2</c:v>
                </c:pt>
                <c:pt idx="45">
                  <c:v>22.54</c:v>
                </c:pt>
                <c:pt idx="46">
                  <c:v>27.16</c:v>
                </c:pt>
                <c:pt idx="47">
                  <c:v>28.23</c:v>
                </c:pt>
                <c:pt idx="48">
                  <c:v>30.04</c:v>
                </c:pt>
                <c:pt idx="49">
                  <c:v>8.26</c:v>
                </c:pt>
                <c:pt idx="50">
                  <c:v>16.73</c:v>
                </c:pt>
                <c:pt idx="51">
                  <c:v>20.63</c:v>
                </c:pt>
                <c:pt idx="52">
                  <c:v>8.38</c:v>
                </c:pt>
                <c:pt idx="53">
                  <c:v>10.36</c:v>
                </c:pt>
                <c:pt idx="54">
                  <c:v>11.47</c:v>
                </c:pt>
                <c:pt idx="55">
                  <c:v>12.63</c:v>
                </c:pt>
                <c:pt idx="56">
                  <c:v>14.82</c:v>
                </c:pt>
                <c:pt idx="57">
                  <c:v>14.9</c:v>
                </c:pt>
                <c:pt idx="58">
                  <c:v>15.36</c:v>
                </c:pt>
                <c:pt idx="59">
                  <c:v>17.26</c:v>
                </c:pt>
                <c:pt idx="60">
                  <c:v>21.61</c:v>
                </c:pt>
                <c:pt idx="61">
                  <c:v>21.71</c:v>
                </c:pt>
                <c:pt idx="62">
                  <c:v>28.92</c:v>
                </c:pt>
                <c:pt idx="63">
                  <c:v>29.24</c:v>
                </c:pt>
                <c:pt idx="64">
                  <c:v>16.75</c:v>
                </c:pt>
                <c:pt idx="65">
                  <c:v>23.17</c:v>
                </c:pt>
                <c:pt idx="66">
                  <c:v>24.04</c:v>
                </c:pt>
                <c:pt idx="67">
                  <c:v>24.27</c:v>
                </c:pt>
                <c:pt idx="68">
                  <c:v>26.41</c:v>
                </c:pt>
                <c:pt idx="69">
                  <c:v>27.03</c:v>
                </c:pt>
                <c:pt idx="70">
                  <c:v>30.02</c:v>
                </c:pt>
                <c:pt idx="71">
                  <c:v>30.7</c:v>
                </c:pt>
                <c:pt idx="72">
                  <c:v>30.7</c:v>
                </c:pt>
                <c:pt idx="73">
                  <c:v>34.68</c:v>
                </c:pt>
                <c:pt idx="74">
                  <c:v>37.5</c:v>
                </c:pt>
                <c:pt idx="75">
                  <c:v>10.05</c:v>
                </c:pt>
                <c:pt idx="76">
                  <c:v>8.8</c:v>
                </c:pt>
                <c:pt idx="77">
                  <c:v>9.19</c:v>
                </c:pt>
                <c:pt idx="78">
                  <c:v>10.03</c:v>
                </c:pt>
                <c:pt idx="79">
                  <c:v>10.12</c:v>
                </c:pt>
                <c:pt idx="80">
                  <c:v>12.92</c:v>
                </c:pt>
                <c:pt idx="81">
                  <c:v>0.85</c:v>
                </c:pt>
                <c:pt idx="82">
                  <c:v>6.57</c:v>
                </c:pt>
                <c:pt idx="83">
                  <c:v>4.51</c:v>
                </c:pt>
                <c:pt idx="84">
                  <c:v>6.3</c:v>
                </c:pt>
                <c:pt idx="85">
                  <c:v>4.51</c:v>
                </c:pt>
                <c:pt idx="86">
                  <c:v>6.85</c:v>
                </c:pt>
                <c:pt idx="87">
                  <c:v>40.6</c:v>
                </c:pt>
                <c:pt idx="88">
                  <c:v>3.25</c:v>
                </c:pt>
                <c:pt idx="89">
                  <c:v>8.87</c:v>
                </c:pt>
                <c:pt idx="90">
                  <c:v>14.49</c:v>
                </c:pt>
                <c:pt idx="91">
                  <c:v>7.95</c:v>
                </c:pt>
                <c:pt idx="92">
                  <c:v>7.99</c:v>
                </c:pt>
                <c:pt idx="93">
                  <c:v>8.01</c:v>
                </c:pt>
                <c:pt idx="94">
                  <c:v>9.52</c:v>
                </c:pt>
                <c:pt idx="95">
                  <c:v>10.72</c:v>
                </c:pt>
                <c:pt idx="96">
                  <c:v>11.44</c:v>
                </c:pt>
                <c:pt idx="97">
                  <c:v>11.53</c:v>
                </c:pt>
                <c:pt idx="98">
                  <c:v>11.99</c:v>
                </c:pt>
                <c:pt idx="99">
                  <c:v>12.38</c:v>
                </c:pt>
                <c:pt idx="100">
                  <c:v>12.55</c:v>
                </c:pt>
                <c:pt idx="101">
                  <c:v>12.92</c:v>
                </c:pt>
                <c:pt idx="102">
                  <c:v>13.72</c:v>
                </c:pt>
                <c:pt idx="103">
                  <c:v>15.15</c:v>
                </c:pt>
                <c:pt idx="104">
                  <c:v>16.28</c:v>
                </c:pt>
                <c:pt idx="105">
                  <c:v>16.65</c:v>
                </c:pt>
                <c:pt idx="106">
                  <c:v>10.32</c:v>
                </c:pt>
                <c:pt idx="107">
                  <c:v>11.14</c:v>
                </c:pt>
                <c:pt idx="108">
                  <c:v>17.09</c:v>
                </c:pt>
                <c:pt idx="109">
                  <c:v>3.31</c:v>
                </c:pt>
                <c:pt idx="110">
                  <c:v>8.79</c:v>
                </c:pt>
                <c:pt idx="111">
                  <c:v>16.76</c:v>
                </c:pt>
                <c:pt idx="112">
                  <c:v>18.15</c:v>
                </c:pt>
                <c:pt idx="113">
                  <c:v>13.45</c:v>
                </c:pt>
                <c:pt idx="114">
                  <c:v>22.27</c:v>
                </c:pt>
                <c:pt idx="115">
                  <c:v>26.55</c:v>
                </c:pt>
                <c:pt idx="116">
                  <c:v>15.23</c:v>
                </c:pt>
                <c:pt idx="117">
                  <c:v>10.68</c:v>
                </c:pt>
                <c:pt idx="118">
                  <c:v>2.94</c:v>
                </c:pt>
                <c:pt idx="119">
                  <c:v>13.9</c:v>
                </c:pt>
                <c:pt idx="120">
                  <c:v>20.22</c:v>
                </c:pt>
                <c:pt idx="121">
                  <c:v>24.41</c:v>
                </c:pt>
                <c:pt idx="122">
                  <c:v>10.24</c:v>
                </c:pt>
                <c:pt idx="123">
                  <c:v>10.27</c:v>
                </c:pt>
                <c:pt idx="124">
                  <c:v>10.89</c:v>
                </c:pt>
                <c:pt idx="125">
                  <c:v>12.92</c:v>
                </c:pt>
                <c:pt idx="126">
                  <c:v>13.6</c:v>
                </c:pt>
                <c:pt idx="127">
                  <c:v>15.83</c:v>
                </c:pt>
                <c:pt idx="128">
                  <c:v>16.36</c:v>
                </c:pt>
                <c:pt idx="129">
                  <c:v>1.25</c:v>
                </c:pt>
                <c:pt idx="130">
                  <c:v>2.76</c:v>
                </c:pt>
                <c:pt idx="131">
                  <c:v>9.87</c:v>
                </c:pt>
                <c:pt idx="132">
                  <c:v>10.44</c:v>
                </c:pt>
                <c:pt idx="133">
                  <c:v>9.51</c:v>
                </c:pt>
                <c:pt idx="134">
                  <c:v>11.3</c:v>
                </c:pt>
                <c:pt idx="135">
                  <c:v>13.08</c:v>
                </c:pt>
                <c:pt idx="136">
                  <c:v>13.95</c:v>
                </c:pt>
                <c:pt idx="137">
                  <c:v>34.56</c:v>
                </c:pt>
                <c:pt idx="138">
                  <c:v>39.76</c:v>
                </c:pt>
                <c:pt idx="139">
                  <c:v>40.72</c:v>
                </c:pt>
                <c:pt idx="140">
                  <c:v>11.6</c:v>
                </c:pt>
                <c:pt idx="141">
                  <c:v>8.92</c:v>
                </c:pt>
                <c:pt idx="142">
                  <c:v>9.76</c:v>
                </c:pt>
                <c:pt idx="143">
                  <c:v>10.59</c:v>
                </c:pt>
                <c:pt idx="144">
                  <c:v>23.48</c:v>
                </c:pt>
                <c:pt idx="145">
                  <c:v>35.98</c:v>
                </c:pt>
                <c:pt idx="146">
                  <c:v>14.41</c:v>
                </c:pt>
                <c:pt idx="147">
                  <c:v>15.75</c:v>
                </c:pt>
                <c:pt idx="148">
                  <c:v>8.66</c:v>
                </c:pt>
                <c:pt idx="149">
                  <c:v>12.96</c:v>
                </c:pt>
                <c:pt idx="150">
                  <c:v>13.78</c:v>
                </c:pt>
                <c:pt idx="151">
                  <c:v>11.34</c:v>
                </c:pt>
                <c:pt idx="152">
                  <c:v>12.12</c:v>
                </c:pt>
                <c:pt idx="153">
                  <c:v>6.42</c:v>
                </c:pt>
                <c:pt idx="154">
                  <c:v>6.68</c:v>
                </c:pt>
                <c:pt idx="155">
                  <c:v>8.75</c:v>
                </c:pt>
                <c:pt idx="156">
                  <c:v>6.1</c:v>
                </c:pt>
                <c:pt idx="157">
                  <c:v>5.58</c:v>
                </c:pt>
                <c:pt idx="158">
                  <c:v>3.42</c:v>
                </c:pt>
                <c:pt idx="159">
                  <c:v>8.710000000000001</c:v>
                </c:pt>
                <c:pt idx="160">
                  <c:v>1.42</c:v>
                </c:pt>
                <c:pt idx="161">
                  <c:v>12.07</c:v>
                </c:pt>
              </c:numCache>
            </c:numRef>
          </c:xVal>
          <c:yVal>
            <c:numRef>
              <c:f>'Fig 1AB'!$Y$2:$Y$163</c:f>
              <c:numCache>
                <c:formatCode>General</c:formatCode>
                <c:ptCount val="162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0.333333333333333</c:v>
                </c:pt>
                <c:pt idx="8">
                  <c:v>0.666666666666667</c:v>
                </c:pt>
                <c:pt idx="9">
                  <c:v>0.666666666666667</c:v>
                </c:pt>
                <c:pt idx="10">
                  <c:v>0.666666666666667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1.0</c:v>
                </c:pt>
                <c:pt idx="23">
                  <c:v>0.0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0.75</c:v>
                </c:pt>
                <c:pt idx="32">
                  <c:v>0.75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0.8</c:v>
                </c:pt>
                <c:pt idx="50">
                  <c:v>0.8</c:v>
                </c:pt>
                <c:pt idx="51">
                  <c:v>0.8</c:v>
                </c:pt>
                <c:pt idx="52">
                  <c:v>1.0</c:v>
                </c:pt>
                <c:pt idx="53">
                  <c:v>1.0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  <c:pt idx="60">
                  <c:v>1.0</c:v>
                </c:pt>
                <c:pt idx="61">
                  <c:v>1.0</c:v>
                </c:pt>
                <c:pt idx="62">
                  <c:v>1.0</c:v>
                </c:pt>
                <c:pt idx="63">
                  <c:v>1.0</c:v>
                </c:pt>
                <c:pt idx="64">
                  <c:v>0.333333333333333</c:v>
                </c:pt>
                <c:pt idx="65">
                  <c:v>1.0</c:v>
                </c:pt>
                <c:pt idx="66">
                  <c:v>1.0</c:v>
                </c:pt>
                <c:pt idx="67">
                  <c:v>1.0</c:v>
                </c:pt>
                <c:pt idx="68">
                  <c:v>1.0</c:v>
                </c:pt>
                <c:pt idx="69">
                  <c:v>1.0</c:v>
                </c:pt>
                <c:pt idx="70">
                  <c:v>1.0</c:v>
                </c:pt>
                <c:pt idx="71">
                  <c:v>1.0</c:v>
                </c:pt>
                <c:pt idx="72">
                  <c:v>1.0</c:v>
                </c:pt>
                <c:pt idx="73">
                  <c:v>1.0</c:v>
                </c:pt>
                <c:pt idx="74">
                  <c:v>1.0</c:v>
                </c:pt>
                <c:pt idx="75">
                  <c:v>0.0</c:v>
                </c:pt>
                <c:pt idx="76">
                  <c:v>1.0</c:v>
                </c:pt>
                <c:pt idx="77">
                  <c:v>1.0</c:v>
                </c:pt>
                <c:pt idx="78">
                  <c:v>1.0</c:v>
                </c:pt>
                <c:pt idx="79">
                  <c:v>1.0</c:v>
                </c:pt>
                <c:pt idx="80">
                  <c:v>1.0</c:v>
                </c:pt>
                <c:pt idx="81">
                  <c:v>0.0</c:v>
                </c:pt>
                <c:pt idx="82">
                  <c:v>0.0</c:v>
                </c:pt>
                <c:pt idx="83">
                  <c:v>0.125</c:v>
                </c:pt>
                <c:pt idx="84">
                  <c:v>0.125</c:v>
                </c:pt>
                <c:pt idx="85">
                  <c:v>0.25</c:v>
                </c:pt>
                <c:pt idx="86">
                  <c:v>0.375</c:v>
                </c:pt>
                <c:pt idx="87">
                  <c:v>1.0</c:v>
                </c:pt>
                <c:pt idx="88">
                  <c:v>0.5</c:v>
                </c:pt>
                <c:pt idx="89">
                  <c:v>0.875</c:v>
                </c:pt>
                <c:pt idx="90">
                  <c:v>0.875</c:v>
                </c:pt>
                <c:pt idx="91">
                  <c:v>1.0</c:v>
                </c:pt>
                <c:pt idx="92">
                  <c:v>1.0</c:v>
                </c:pt>
                <c:pt idx="93">
                  <c:v>1.0</c:v>
                </c:pt>
                <c:pt idx="94">
                  <c:v>1.0</c:v>
                </c:pt>
                <c:pt idx="95">
                  <c:v>1.0</c:v>
                </c:pt>
                <c:pt idx="96">
                  <c:v>1.0</c:v>
                </c:pt>
                <c:pt idx="97">
                  <c:v>1.0</c:v>
                </c:pt>
                <c:pt idx="98">
                  <c:v>1.0</c:v>
                </c:pt>
                <c:pt idx="99">
                  <c:v>1.0</c:v>
                </c:pt>
                <c:pt idx="100">
                  <c:v>1.0</c:v>
                </c:pt>
                <c:pt idx="101">
                  <c:v>1.0</c:v>
                </c:pt>
                <c:pt idx="102">
                  <c:v>1.0</c:v>
                </c:pt>
                <c:pt idx="103">
                  <c:v>1.0</c:v>
                </c:pt>
                <c:pt idx="104">
                  <c:v>1.0</c:v>
                </c:pt>
                <c:pt idx="105">
                  <c:v>1.0</c:v>
                </c:pt>
                <c:pt idx="106">
                  <c:v>0.666666666666667</c:v>
                </c:pt>
                <c:pt idx="107">
                  <c:v>0.777777777777778</c:v>
                </c:pt>
                <c:pt idx="108">
                  <c:v>1.0</c:v>
                </c:pt>
                <c:pt idx="109">
                  <c:v>0.1</c:v>
                </c:pt>
                <c:pt idx="110">
                  <c:v>0.5</c:v>
                </c:pt>
                <c:pt idx="111">
                  <c:v>0.8</c:v>
                </c:pt>
                <c:pt idx="112">
                  <c:v>0.8</c:v>
                </c:pt>
                <c:pt idx="113">
                  <c:v>0.9</c:v>
                </c:pt>
                <c:pt idx="114">
                  <c:v>0.9</c:v>
                </c:pt>
                <c:pt idx="115">
                  <c:v>0.9</c:v>
                </c:pt>
                <c:pt idx="116">
                  <c:v>1.0</c:v>
                </c:pt>
                <c:pt idx="117">
                  <c:v>0.0</c:v>
                </c:pt>
                <c:pt idx="118">
                  <c:v>0.0909090909090909</c:v>
                </c:pt>
                <c:pt idx="119">
                  <c:v>0.818181818181818</c:v>
                </c:pt>
                <c:pt idx="120">
                  <c:v>1.0</c:v>
                </c:pt>
                <c:pt idx="121">
                  <c:v>1.0</c:v>
                </c:pt>
                <c:pt idx="122">
                  <c:v>1.0</c:v>
                </c:pt>
                <c:pt idx="123">
                  <c:v>1.0</c:v>
                </c:pt>
                <c:pt idx="124">
                  <c:v>1.0</c:v>
                </c:pt>
                <c:pt idx="125">
                  <c:v>1.0</c:v>
                </c:pt>
                <c:pt idx="126">
                  <c:v>1.0</c:v>
                </c:pt>
                <c:pt idx="127">
                  <c:v>1.0</c:v>
                </c:pt>
                <c:pt idx="128">
                  <c:v>1.0</c:v>
                </c:pt>
                <c:pt idx="129">
                  <c:v>0.0714285714285714</c:v>
                </c:pt>
                <c:pt idx="130">
                  <c:v>0.0714285714285714</c:v>
                </c:pt>
                <c:pt idx="131">
                  <c:v>0.785714285714286</c:v>
                </c:pt>
                <c:pt idx="132">
                  <c:v>0.857142857142857</c:v>
                </c:pt>
                <c:pt idx="133">
                  <c:v>0.928571428571429</c:v>
                </c:pt>
                <c:pt idx="134">
                  <c:v>1.0</c:v>
                </c:pt>
                <c:pt idx="135">
                  <c:v>1.0</c:v>
                </c:pt>
                <c:pt idx="136">
                  <c:v>1.0</c:v>
                </c:pt>
                <c:pt idx="137">
                  <c:v>1.0</c:v>
                </c:pt>
                <c:pt idx="138">
                  <c:v>1.0</c:v>
                </c:pt>
                <c:pt idx="139">
                  <c:v>1.0</c:v>
                </c:pt>
                <c:pt idx="140">
                  <c:v>0.8125</c:v>
                </c:pt>
                <c:pt idx="141">
                  <c:v>0.875</c:v>
                </c:pt>
                <c:pt idx="142">
                  <c:v>0.875</c:v>
                </c:pt>
                <c:pt idx="143">
                  <c:v>1.0</c:v>
                </c:pt>
                <c:pt idx="144">
                  <c:v>0.944444444444444</c:v>
                </c:pt>
                <c:pt idx="145">
                  <c:v>1.0</c:v>
                </c:pt>
                <c:pt idx="146">
                  <c:v>0.952380952380952</c:v>
                </c:pt>
                <c:pt idx="147">
                  <c:v>1.0</c:v>
                </c:pt>
                <c:pt idx="148">
                  <c:v>0.863636363636364</c:v>
                </c:pt>
                <c:pt idx="149">
                  <c:v>0.954545454545455</c:v>
                </c:pt>
                <c:pt idx="150">
                  <c:v>0.0</c:v>
                </c:pt>
                <c:pt idx="151">
                  <c:v>0.777777777777778</c:v>
                </c:pt>
                <c:pt idx="152">
                  <c:v>0.814814814814815</c:v>
                </c:pt>
                <c:pt idx="153">
                  <c:v>0.0303030303030303</c:v>
                </c:pt>
                <c:pt idx="154">
                  <c:v>0.0303030303030303</c:v>
                </c:pt>
                <c:pt idx="155">
                  <c:v>0.666666666666667</c:v>
                </c:pt>
                <c:pt idx="156">
                  <c:v>0.0</c:v>
                </c:pt>
                <c:pt idx="157">
                  <c:v>0.0263157894736842</c:v>
                </c:pt>
                <c:pt idx="158">
                  <c:v>0.0</c:v>
                </c:pt>
                <c:pt idx="159">
                  <c:v>0.0</c:v>
                </c:pt>
                <c:pt idx="160">
                  <c:v>0.0135135135135135</c:v>
                </c:pt>
                <c:pt idx="161">
                  <c:v>0.918918918918919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0593832"/>
        <c:axId val="2126475576"/>
      </c:scatterChart>
      <c:valAx>
        <c:axId val="2130593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400"/>
                </a:pPr>
                <a:r>
                  <a:rPr lang="en-US" sz="2400"/>
                  <a:t>Anomalous signal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26475576"/>
        <c:crosses val="autoZero"/>
        <c:crossBetween val="midCat"/>
      </c:valAx>
      <c:valAx>
        <c:axId val="2126475576"/>
        <c:scaling>
          <c:orientation val="minMax"/>
          <c:max val="1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2400"/>
                </a:pPr>
                <a:r>
                  <a:rPr lang="en-US" sz="2400"/>
                  <a:t>Fraction of sites found</a:t>
                </a:r>
              </a:p>
            </c:rich>
          </c:tx>
          <c:layout>
            <c:manualLayout>
              <c:xMode val="edge"/>
              <c:yMode val="edge"/>
              <c:x val="0.0207357640077599"/>
              <c:y val="0.210200923160467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30593832"/>
        <c:crosses val="autoZero"/>
        <c:crossBetween val="midCat"/>
        <c:majorUnit val="0.2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/>
              <a:t>Direct methods and LLG Completion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7803929400129"/>
          <c:y val="0.18592926961716"/>
          <c:w val="0.842275808065428"/>
          <c:h val="0.635420682867228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 1AB'!$T$1</c:f>
              <c:strCache>
                <c:ptCount val="1"/>
                <c:pt idx="0">
                  <c:v>LLGC+Direct Methods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9"/>
            <c:spPr>
              <a:noFill/>
              <a:ln>
                <a:solidFill>
                  <a:srgbClr val="0000FF"/>
                </a:solidFill>
              </a:ln>
            </c:spPr>
          </c:marker>
          <c:xVal>
            <c:numRef>
              <c:f>'Fig 1AB'!$K$2:$K$163</c:f>
              <c:numCache>
                <c:formatCode>General</c:formatCode>
                <c:ptCount val="162"/>
                <c:pt idx="0">
                  <c:v>14.94</c:v>
                </c:pt>
                <c:pt idx="1">
                  <c:v>15.18</c:v>
                </c:pt>
                <c:pt idx="2">
                  <c:v>22.14</c:v>
                </c:pt>
                <c:pt idx="3">
                  <c:v>25.13</c:v>
                </c:pt>
                <c:pt idx="4">
                  <c:v>12.05</c:v>
                </c:pt>
                <c:pt idx="5">
                  <c:v>12.64</c:v>
                </c:pt>
                <c:pt idx="6">
                  <c:v>41.44</c:v>
                </c:pt>
                <c:pt idx="7">
                  <c:v>7.3</c:v>
                </c:pt>
                <c:pt idx="8">
                  <c:v>19.35</c:v>
                </c:pt>
                <c:pt idx="9">
                  <c:v>23.78</c:v>
                </c:pt>
                <c:pt idx="10">
                  <c:v>29.78</c:v>
                </c:pt>
                <c:pt idx="11">
                  <c:v>8.8</c:v>
                </c:pt>
                <c:pt idx="12">
                  <c:v>9.55</c:v>
                </c:pt>
                <c:pt idx="13">
                  <c:v>9.92</c:v>
                </c:pt>
                <c:pt idx="14">
                  <c:v>10.67</c:v>
                </c:pt>
                <c:pt idx="15">
                  <c:v>11.44</c:v>
                </c:pt>
                <c:pt idx="16">
                  <c:v>13.84</c:v>
                </c:pt>
                <c:pt idx="17">
                  <c:v>15.18</c:v>
                </c:pt>
                <c:pt idx="18">
                  <c:v>16.74</c:v>
                </c:pt>
                <c:pt idx="19">
                  <c:v>19.43</c:v>
                </c:pt>
                <c:pt idx="20">
                  <c:v>23.53</c:v>
                </c:pt>
                <c:pt idx="21">
                  <c:v>25.14</c:v>
                </c:pt>
                <c:pt idx="22">
                  <c:v>29.83</c:v>
                </c:pt>
                <c:pt idx="23">
                  <c:v>1.28</c:v>
                </c:pt>
                <c:pt idx="24">
                  <c:v>1.56</c:v>
                </c:pt>
                <c:pt idx="25">
                  <c:v>2.54</c:v>
                </c:pt>
                <c:pt idx="26">
                  <c:v>3.62</c:v>
                </c:pt>
                <c:pt idx="27">
                  <c:v>6.47</c:v>
                </c:pt>
                <c:pt idx="28">
                  <c:v>30.45</c:v>
                </c:pt>
                <c:pt idx="29">
                  <c:v>34.77</c:v>
                </c:pt>
                <c:pt idx="30">
                  <c:v>40.17</c:v>
                </c:pt>
                <c:pt idx="31">
                  <c:v>20.31</c:v>
                </c:pt>
                <c:pt idx="32">
                  <c:v>26.7</c:v>
                </c:pt>
                <c:pt idx="33">
                  <c:v>8.51</c:v>
                </c:pt>
                <c:pt idx="34">
                  <c:v>11.27</c:v>
                </c:pt>
                <c:pt idx="35">
                  <c:v>11.55</c:v>
                </c:pt>
                <c:pt idx="36">
                  <c:v>14.98</c:v>
                </c:pt>
                <c:pt idx="37">
                  <c:v>15.08</c:v>
                </c:pt>
                <c:pt idx="38">
                  <c:v>16.59</c:v>
                </c:pt>
                <c:pt idx="39">
                  <c:v>16.92</c:v>
                </c:pt>
                <c:pt idx="40">
                  <c:v>18.29</c:v>
                </c:pt>
                <c:pt idx="41">
                  <c:v>19.92</c:v>
                </c:pt>
                <c:pt idx="42">
                  <c:v>20.51</c:v>
                </c:pt>
                <c:pt idx="43">
                  <c:v>21.13</c:v>
                </c:pt>
                <c:pt idx="44">
                  <c:v>22.2</c:v>
                </c:pt>
                <c:pt idx="45">
                  <c:v>22.54</c:v>
                </c:pt>
                <c:pt idx="46">
                  <c:v>27.16</c:v>
                </c:pt>
                <c:pt idx="47">
                  <c:v>28.23</c:v>
                </c:pt>
                <c:pt idx="48">
                  <c:v>30.04</c:v>
                </c:pt>
                <c:pt idx="49">
                  <c:v>8.26</c:v>
                </c:pt>
                <c:pt idx="50">
                  <c:v>16.73</c:v>
                </c:pt>
                <c:pt idx="51">
                  <c:v>20.63</c:v>
                </c:pt>
                <c:pt idx="52">
                  <c:v>8.38</c:v>
                </c:pt>
                <c:pt idx="53">
                  <c:v>10.36</c:v>
                </c:pt>
                <c:pt idx="54">
                  <c:v>11.47</c:v>
                </c:pt>
                <c:pt idx="55">
                  <c:v>12.63</c:v>
                </c:pt>
                <c:pt idx="56">
                  <c:v>14.82</c:v>
                </c:pt>
                <c:pt idx="57">
                  <c:v>14.9</c:v>
                </c:pt>
                <c:pt idx="58">
                  <c:v>15.36</c:v>
                </c:pt>
                <c:pt idx="59">
                  <c:v>17.26</c:v>
                </c:pt>
                <c:pt idx="60">
                  <c:v>21.61</c:v>
                </c:pt>
                <c:pt idx="61">
                  <c:v>21.71</c:v>
                </c:pt>
                <c:pt idx="62">
                  <c:v>28.92</c:v>
                </c:pt>
                <c:pt idx="63">
                  <c:v>29.24</c:v>
                </c:pt>
                <c:pt idx="64">
                  <c:v>16.75</c:v>
                </c:pt>
                <c:pt idx="65">
                  <c:v>23.17</c:v>
                </c:pt>
                <c:pt idx="66">
                  <c:v>24.04</c:v>
                </c:pt>
                <c:pt idx="67">
                  <c:v>24.27</c:v>
                </c:pt>
                <c:pt idx="68">
                  <c:v>26.41</c:v>
                </c:pt>
                <c:pt idx="69">
                  <c:v>27.03</c:v>
                </c:pt>
                <c:pt idx="70">
                  <c:v>30.02</c:v>
                </c:pt>
                <c:pt idx="71">
                  <c:v>30.7</c:v>
                </c:pt>
                <c:pt idx="72">
                  <c:v>30.7</c:v>
                </c:pt>
                <c:pt idx="73">
                  <c:v>34.68</c:v>
                </c:pt>
                <c:pt idx="74">
                  <c:v>37.5</c:v>
                </c:pt>
                <c:pt idx="75">
                  <c:v>10.05</c:v>
                </c:pt>
                <c:pt idx="76">
                  <c:v>8.8</c:v>
                </c:pt>
                <c:pt idx="77">
                  <c:v>9.19</c:v>
                </c:pt>
                <c:pt idx="78">
                  <c:v>10.03</c:v>
                </c:pt>
                <c:pt idx="79">
                  <c:v>10.12</c:v>
                </c:pt>
                <c:pt idx="80">
                  <c:v>12.92</c:v>
                </c:pt>
                <c:pt idx="81">
                  <c:v>0.85</c:v>
                </c:pt>
                <c:pt idx="82">
                  <c:v>6.57</c:v>
                </c:pt>
                <c:pt idx="83">
                  <c:v>4.51</c:v>
                </c:pt>
                <c:pt idx="84">
                  <c:v>6.3</c:v>
                </c:pt>
                <c:pt idx="85">
                  <c:v>4.51</c:v>
                </c:pt>
                <c:pt idx="86">
                  <c:v>6.85</c:v>
                </c:pt>
                <c:pt idx="87">
                  <c:v>40.6</c:v>
                </c:pt>
                <c:pt idx="88">
                  <c:v>3.25</c:v>
                </c:pt>
                <c:pt idx="89">
                  <c:v>8.87</c:v>
                </c:pt>
                <c:pt idx="90">
                  <c:v>14.49</c:v>
                </c:pt>
                <c:pt idx="91">
                  <c:v>7.95</c:v>
                </c:pt>
                <c:pt idx="92">
                  <c:v>7.99</c:v>
                </c:pt>
                <c:pt idx="93">
                  <c:v>8.01</c:v>
                </c:pt>
                <c:pt idx="94">
                  <c:v>9.52</c:v>
                </c:pt>
                <c:pt idx="95">
                  <c:v>10.72</c:v>
                </c:pt>
                <c:pt idx="96">
                  <c:v>11.44</c:v>
                </c:pt>
                <c:pt idx="97">
                  <c:v>11.53</c:v>
                </c:pt>
                <c:pt idx="98">
                  <c:v>11.99</c:v>
                </c:pt>
                <c:pt idx="99">
                  <c:v>12.38</c:v>
                </c:pt>
                <c:pt idx="100">
                  <c:v>12.55</c:v>
                </c:pt>
                <c:pt idx="101">
                  <c:v>12.92</c:v>
                </c:pt>
                <c:pt idx="102">
                  <c:v>13.72</c:v>
                </c:pt>
                <c:pt idx="103">
                  <c:v>15.15</c:v>
                </c:pt>
                <c:pt idx="104">
                  <c:v>16.28</c:v>
                </c:pt>
                <c:pt idx="105">
                  <c:v>16.65</c:v>
                </c:pt>
                <c:pt idx="106">
                  <c:v>10.32</c:v>
                </c:pt>
                <c:pt idx="107">
                  <c:v>11.14</c:v>
                </c:pt>
                <c:pt idx="108">
                  <c:v>17.09</c:v>
                </c:pt>
                <c:pt idx="109">
                  <c:v>3.31</c:v>
                </c:pt>
                <c:pt idx="110">
                  <c:v>8.79</c:v>
                </c:pt>
                <c:pt idx="111">
                  <c:v>16.76</c:v>
                </c:pt>
                <c:pt idx="112">
                  <c:v>18.15</c:v>
                </c:pt>
                <c:pt idx="113">
                  <c:v>13.45</c:v>
                </c:pt>
                <c:pt idx="114">
                  <c:v>22.27</c:v>
                </c:pt>
                <c:pt idx="115">
                  <c:v>26.55</c:v>
                </c:pt>
                <c:pt idx="116">
                  <c:v>15.23</c:v>
                </c:pt>
                <c:pt idx="117">
                  <c:v>10.68</c:v>
                </c:pt>
                <c:pt idx="118">
                  <c:v>2.94</c:v>
                </c:pt>
                <c:pt idx="119">
                  <c:v>13.9</c:v>
                </c:pt>
                <c:pt idx="120">
                  <c:v>20.22</c:v>
                </c:pt>
                <c:pt idx="121">
                  <c:v>24.41</c:v>
                </c:pt>
                <c:pt idx="122">
                  <c:v>10.24</c:v>
                </c:pt>
                <c:pt idx="123">
                  <c:v>10.27</c:v>
                </c:pt>
                <c:pt idx="124">
                  <c:v>10.89</c:v>
                </c:pt>
                <c:pt idx="125">
                  <c:v>12.92</c:v>
                </c:pt>
                <c:pt idx="126">
                  <c:v>13.6</c:v>
                </c:pt>
                <c:pt idx="127">
                  <c:v>15.83</c:v>
                </c:pt>
                <c:pt idx="128">
                  <c:v>16.36</c:v>
                </c:pt>
                <c:pt idx="129">
                  <c:v>1.25</c:v>
                </c:pt>
                <c:pt idx="130">
                  <c:v>2.76</c:v>
                </c:pt>
                <c:pt idx="131">
                  <c:v>9.87</c:v>
                </c:pt>
                <c:pt idx="132">
                  <c:v>10.44</c:v>
                </c:pt>
                <c:pt idx="133">
                  <c:v>9.51</c:v>
                </c:pt>
                <c:pt idx="134">
                  <c:v>11.3</c:v>
                </c:pt>
                <c:pt idx="135">
                  <c:v>13.08</c:v>
                </c:pt>
                <c:pt idx="136">
                  <c:v>13.95</c:v>
                </c:pt>
                <c:pt idx="137">
                  <c:v>34.56</c:v>
                </c:pt>
                <c:pt idx="138">
                  <c:v>39.76</c:v>
                </c:pt>
                <c:pt idx="139">
                  <c:v>40.72</c:v>
                </c:pt>
                <c:pt idx="140">
                  <c:v>11.6</c:v>
                </c:pt>
                <c:pt idx="141">
                  <c:v>8.92</c:v>
                </c:pt>
                <c:pt idx="142">
                  <c:v>9.76</c:v>
                </c:pt>
                <c:pt idx="143">
                  <c:v>10.59</c:v>
                </c:pt>
                <c:pt idx="144">
                  <c:v>23.48</c:v>
                </c:pt>
                <c:pt idx="145">
                  <c:v>35.98</c:v>
                </c:pt>
                <c:pt idx="146">
                  <c:v>14.41</c:v>
                </c:pt>
                <c:pt idx="147">
                  <c:v>15.75</c:v>
                </c:pt>
                <c:pt idx="148">
                  <c:v>8.66</c:v>
                </c:pt>
                <c:pt idx="149">
                  <c:v>12.96</c:v>
                </c:pt>
                <c:pt idx="150">
                  <c:v>13.78</c:v>
                </c:pt>
                <c:pt idx="151">
                  <c:v>11.34</c:v>
                </c:pt>
                <c:pt idx="152">
                  <c:v>12.12</c:v>
                </c:pt>
                <c:pt idx="153">
                  <c:v>6.42</c:v>
                </c:pt>
                <c:pt idx="154">
                  <c:v>6.68</c:v>
                </c:pt>
                <c:pt idx="155">
                  <c:v>8.75</c:v>
                </c:pt>
                <c:pt idx="156">
                  <c:v>6.1</c:v>
                </c:pt>
                <c:pt idx="157">
                  <c:v>5.58</c:v>
                </c:pt>
                <c:pt idx="158">
                  <c:v>3.42</c:v>
                </c:pt>
                <c:pt idx="159">
                  <c:v>8.710000000000001</c:v>
                </c:pt>
                <c:pt idx="160">
                  <c:v>1.42</c:v>
                </c:pt>
                <c:pt idx="161">
                  <c:v>12.07</c:v>
                </c:pt>
              </c:numCache>
            </c:numRef>
          </c:xVal>
          <c:yVal>
            <c:numRef>
              <c:f>'Fig 1AB'!$T$2:$T$163</c:f>
              <c:numCache>
                <c:formatCode>General</c:formatCode>
                <c:ptCount val="162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0.0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0.333333333333333</c:v>
                </c:pt>
                <c:pt idx="8">
                  <c:v>0.666666666666667</c:v>
                </c:pt>
                <c:pt idx="9">
                  <c:v>0.666666666666667</c:v>
                </c:pt>
                <c:pt idx="10">
                  <c:v>0.666666666666667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  <c:pt idx="20">
                  <c:v>0.666666666666667</c:v>
                </c:pt>
                <c:pt idx="21">
                  <c:v>0.666666666666667</c:v>
                </c:pt>
                <c:pt idx="22">
                  <c:v>0.666666666666667</c:v>
                </c:pt>
                <c:pt idx="23">
                  <c:v>0.0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0.75</c:v>
                </c:pt>
                <c:pt idx="32">
                  <c:v>0.75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0.8</c:v>
                </c:pt>
                <c:pt idx="50">
                  <c:v>0.8</c:v>
                </c:pt>
                <c:pt idx="51">
                  <c:v>0.6</c:v>
                </c:pt>
                <c:pt idx="52">
                  <c:v>1.0</c:v>
                </c:pt>
                <c:pt idx="53">
                  <c:v>1.0</c:v>
                </c:pt>
                <c:pt idx="54">
                  <c:v>0.6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  <c:pt idx="60">
                  <c:v>0.6</c:v>
                </c:pt>
                <c:pt idx="61">
                  <c:v>1.0</c:v>
                </c:pt>
                <c:pt idx="62">
                  <c:v>1.0</c:v>
                </c:pt>
                <c:pt idx="63">
                  <c:v>1.0</c:v>
                </c:pt>
                <c:pt idx="64">
                  <c:v>0.166666666666667</c:v>
                </c:pt>
                <c:pt idx="65">
                  <c:v>1.0</c:v>
                </c:pt>
                <c:pt idx="66">
                  <c:v>1.0</c:v>
                </c:pt>
                <c:pt idx="67">
                  <c:v>1.0</c:v>
                </c:pt>
                <c:pt idx="68">
                  <c:v>1.0</c:v>
                </c:pt>
                <c:pt idx="69">
                  <c:v>1.0</c:v>
                </c:pt>
                <c:pt idx="70">
                  <c:v>1.0</c:v>
                </c:pt>
                <c:pt idx="71">
                  <c:v>1.0</c:v>
                </c:pt>
                <c:pt idx="72">
                  <c:v>1.0</c:v>
                </c:pt>
                <c:pt idx="73">
                  <c:v>1.0</c:v>
                </c:pt>
                <c:pt idx="74">
                  <c:v>1.0</c:v>
                </c:pt>
                <c:pt idx="75">
                  <c:v>0.857142857142857</c:v>
                </c:pt>
                <c:pt idx="76">
                  <c:v>1.0</c:v>
                </c:pt>
                <c:pt idx="77">
                  <c:v>1.0</c:v>
                </c:pt>
                <c:pt idx="78">
                  <c:v>1.0</c:v>
                </c:pt>
                <c:pt idx="79">
                  <c:v>1.0</c:v>
                </c:pt>
                <c:pt idx="80">
                  <c:v>1.0</c:v>
                </c:pt>
                <c:pt idx="81">
                  <c:v>0.0</c:v>
                </c:pt>
                <c:pt idx="82">
                  <c:v>0.0</c:v>
                </c:pt>
                <c:pt idx="83">
                  <c:v>0.125</c:v>
                </c:pt>
                <c:pt idx="84">
                  <c:v>0.125</c:v>
                </c:pt>
                <c:pt idx="85">
                  <c:v>0.25</c:v>
                </c:pt>
                <c:pt idx="86">
                  <c:v>0.375</c:v>
                </c:pt>
                <c:pt idx="87">
                  <c:v>1.0</c:v>
                </c:pt>
                <c:pt idx="88">
                  <c:v>0.5</c:v>
                </c:pt>
                <c:pt idx="89">
                  <c:v>0.875</c:v>
                </c:pt>
                <c:pt idx="90">
                  <c:v>0.875</c:v>
                </c:pt>
                <c:pt idx="91">
                  <c:v>1.0</c:v>
                </c:pt>
                <c:pt idx="92">
                  <c:v>1.0</c:v>
                </c:pt>
                <c:pt idx="93">
                  <c:v>1.0</c:v>
                </c:pt>
                <c:pt idx="94">
                  <c:v>1.0</c:v>
                </c:pt>
                <c:pt idx="95">
                  <c:v>1.0</c:v>
                </c:pt>
                <c:pt idx="96">
                  <c:v>1.0</c:v>
                </c:pt>
                <c:pt idx="97">
                  <c:v>0.5</c:v>
                </c:pt>
                <c:pt idx="98">
                  <c:v>1.0</c:v>
                </c:pt>
                <c:pt idx="99">
                  <c:v>1.0</c:v>
                </c:pt>
                <c:pt idx="100">
                  <c:v>1.0</c:v>
                </c:pt>
                <c:pt idx="101">
                  <c:v>1.0</c:v>
                </c:pt>
                <c:pt idx="102">
                  <c:v>1.0</c:v>
                </c:pt>
                <c:pt idx="103">
                  <c:v>1.0</c:v>
                </c:pt>
                <c:pt idx="104">
                  <c:v>0.625</c:v>
                </c:pt>
                <c:pt idx="105">
                  <c:v>1.0</c:v>
                </c:pt>
                <c:pt idx="106">
                  <c:v>0.666666666666667</c:v>
                </c:pt>
                <c:pt idx="107">
                  <c:v>0.666666666666667</c:v>
                </c:pt>
                <c:pt idx="108">
                  <c:v>0.666666666666667</c:v>
                </c:pt>
                <c:pt idx="109">
                  <c:v>0.1</c:v>
                </c:pt>
                <c:pt idx="110">
                  <c:v>0.5</c:v>
                </c:pt>
                <c:pt idx="111">
                  <c:v>0.8</c:v>
                </c:pt>
                <c:pt idx="112">
                  <c:v>0.6</c:v>
                </c:pt>
                <c:pt idx="113">
                  <c:v>0.9</c:v>
                </c:pt>
                <c:pt idx="114">
                  <c:v>0.6</c:v>
                </c:pt>
                <c:pt idx="115">
                  <c:v>0.8</c:v>
                </c:pt>
                <c:pt idx="116">
                  <c:v>0.5</c:v>
                </c:pt>
                <c:pt idx="117">
                  <c:v>0.0</c:v>
                </c:pt>
                <c:pt idx="118">
                  <c:v>0.0909090909090909</c:v>
                </c:pt>
                <c:pt idx="119">
                  <c:v>0.727272727272727</c:v>
                </c:pt>
                <c:pt idx="120">
                  <c:v>0.636363636363636</c:v>
                </c:pt>
                <c:pt idx="121">
                  <c:v>0.727272727272727</c:v>
                </c:pt>
                <c:pt idx="122">
                  <c:v>0.75</c:v>
                </c:pt>
                <c:pt idx="123">
                  <c:v>0.75</c:v>
                </c:pt>
                <c:pt idx="124">
                  <c:v>1.0</c:v>
                </c:pt>
                <c:pt idx="125">
                  <c:v>1.0</c:v>
                </c:pt>
                <c:pt idx="126">
                  <c:v>1.0</c:v>
                </c:pt>
                <c:pt idx="127">
                  <c:v>1.0</c:v>
                </c:pt>
                <c:pt idx="128">
                  <c:v>0.75</c:v>
                </c:pt>
                <c:pt idx="129">
                  <c:v>0.0714285714285714</c:v>
                </c:pt>
                <c:pt idx="130">
                  <c:v>0.0714285714285714</c:v>
                </c:pt>
                <c:pt idx="131">
                  <c:v>0.785714285714286</c:v>
                </c:pt>
                <c:pt idx="132">
                  <c:v>0.857142857142857</c:v>
                </c:pt>
                <c:pt idx="133">
                  <c:v>0.928571428571429</c:v>
                </c:pt>
                <c:pt idx="134">
                  <c:v>1.0</c:v>
                </c:pt>
                <c:pt idx="135">
                  <c:v>0.785714285714286</c:v>
                </c:pt>
                <c:pt idx="136">
                  <c:v>0.714285714285714</c:v>
                </c:pt>
                <c:pt idx="137">
                  <c:v>0.785714285714286</c:v>
                </c:pt>
                <c:pt idx="138">
                  <c:v>0.785714285714286</c:v>
                </c:pt>
                <c:pt idx="139">
                  <c:v>0.785714285714286</c:v>
                </c:pt>
                <c:pt idx="140">
                  <c:v>0.5625</c:v>
                </c:pt>
                <c:pt idx="141">
                  <c:v>0.875</c:v>
                </c:pt>
                <c:pt idx="142">
                  <c:v>0.875</c:v>
                </c:pt>
                <c:pt idx="143">
                  <c:v>1.0</c:v>
                </c:pt>
                <c:pt idx="144">
                  <c:v>0.944444444444444</c:v>
                </c:pt>
                <c:pt idx="145">
                  <c:v>0.833333333333333</c:v>
                </c:pt>
                <c:pt idx="146">
                  <c:v>0.809523809523809</c:v>
                </c:pt>
                <c:pt idx="147">
                  <c:v>0.952380952380952</c:v>
                </c:pt>
                <c:pt idx="148">
                  <c:v>0.863636363636364</c:v>
                </c:pt>
                <c:pt idx="149">
                  <c:v>0.681818181818182</c:v>
                </c:pt>
                <c:pt idx="150">
                  <c:v>0.0</c:v>
                </c:pt>
                <c:pt idx="151">
                  <c:v>0.777777777777778</c:v>
                </c:pt>
                <c:pt idx="152">
                  <c:v>0.814814814814815</c:v>
                </c:pt>
                <c:pt idx="153">
                  <c:v>0.0303030303030303</c:v>
                </c:pt>
                <c:pt idx="154">
                  <c:v>0.0303030303030303</c:v>
                </c:pt>
                <c:pt idx="155">
                  <c:v>0.0303030303030303</c:v>
                </c:pt>
                <c:pt idx="156">
                  <c:v>0.0263157894736842</c:v>
                </c:pt>
                <c:pt idx="157">
                  <c:v>0.0526315789473684</c:v>
                </c:pt>
                <c:pt idx="158">
                  <c:v>0.0757575757575758</c:v>
                </c:pt>
                <c:pt idx="159">
                  <c:v>0.054054054054054</c:v>
                </c:pt>
                <c:pt idx="160">
                  <c:v>0.0405405405405405</c:v>
                </c:pt>
                <c:pt idx="161">
                  <c:v>0.77027027027027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214296"/>
        <c:axId val="2115568328"/>
      </c:scatterChart>
      <c:valAx>
        <c:axId val="2131214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400"/>
                </a:pPr>
                <a:r>
                  <a:rPr lang="en-US" sz="2400"/>
                  <a:t>Anomalous signal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15568328"/>
        <c:crosses val="autoZero"/>
        <c:crossBetween val="midCat"/>
      </c:valAx>
      <c:valAx>
        <c:axId val="2115568328"/>
        <c:scaling>
          <c:orientation val="minMax"/>
          <c:max val="1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2400"/>
                </a:pPr>
                <a:r>
                  <a:rPr lang="en-US" sz="2400"/>
                  <a:t>Fraction of sites found</a:t>
                </a:r>
              </a:p>
            </c:rich>
          </c:tx>
          <c:layout>
            <c:manualLayout>
              <c:xMode val="edge"/>
              <c:yMode val="edge"/>
              <c:x val="0.0207357640077599"/>
              <c:y val="0.210200923160467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31214296"/>
        <c:crosses val="autoZero"/>
        <c:crossBetween val="midCat"/>
        <c:majorUnit val="0.2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/>
              <a:t>LLG Completion - llgc_sigma=4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7803929400129"/>
          <c:y val="0.18592926961716"/>
          <c:w val="0.842275808065428"/>
          <c:h val="0.635420682867228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 1AB'!$X$1</c:f>
              <c:strCache>
                <c:ptCount val="1"/>
                <c:pt idx="0">
                  <c:v>LLGC-4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9"/>
            <c:spPr>
              <a:noFill/>
              <a:ln>
                <a:solidFill>
                  <a:srgbClr val="0000FF"/>
                </a:solidFill>
              </a:ln>
            </c:spPr>
          </c:marker>
          <c:xVal>
            <c:numRef>
              <c:f>'Fig 1AB'!$K$2:$K$163</c:f>
              <c:numCache>
                <c:formatCode>General</c:formatCode>
                <c:ptCount val="162"/>
                <c:pt idx="0">
                  <c:v>14.94</c:v>
                </c:pt>
                <c:pt idx="1">
                  <c:v>15.18</c:v>
                </c:pt>
                <c:pt idx="2">
                  <c:v>22.14</c:v>
                </c:pt>
                <c:pt idx="3">
                  <c:v>25.13</c:v>
                </c:pt>
                <c:pt idx="4">
                  <c:v>12.05</c:v>
                </c:pt>
                <c:pt idx="5">
                  <c:v>12.64</c:v>
                </c:pt>
                <c:pt idx="6">
                  <c:v>41.44</c:v>
                </c:pt>
                <c:pt idx="7">
                  <c:v>7.3</c:v>
                </c:pt>
                <c:pt idx="8">
                  <c:v>19.35</c:v>
                </c:pt>
                <c:pt idx="9">
                  <c:v>23.78</c:v>
                </c:pt>
                <c:pt idx="10">
                  <c:v>29.78</c:v>
                </c:pt>
                <c:pt idx="11">
                  <c:v>8.8</c:v>
                </c:pt>
                <c:pt idx="12">
                  <c:v>9.55</c:v>
                </c:pt>
                <c:pt idx="13">
                  <c:v>9.92</c:v>
                </c:pt>
                <c:pt idx="14">
                  <c:v>10.67</c:v>
                </c:pt>
                <c:pt idx="15">
                  <c:v>11.44</c:v>
                </c:pt>
                <c:pt idx="16">
                  <c:v>13.84</c:v>
                </c:pt>
                <c:pt idx="17">
                  <c:v>15.18</c:v>
                </c:pt>
                <c:pt idx="18">
                  <c:v>16.74</c:v>
                </c:pt>
                <c:pt idx="19">
                  <c:v>19.43</c:v>
                </c:pt>
                <c:pt idx="20">
                  <c:v>23.53</c:v>
                </c:pt>
                <c:pt idx="21">
                  <c:v>25.14</c:v>
                </c:pt>
                <c:pt idx="22">
                  <c:v>29.83</c:v>
                </c:pt>
                <c:pt idx="23">
                  <c:v>1.28</c:v>
                </c:pt>
                <c:pt idx="24">
                  <c:v>1.56</c:v>
                </c:pt>
                <c:pt idx="25">
                  <c:v>2.54</c:v>
                </c:pt>
                <c:pt idx="26">
                  <c:v>3.62</c:v>
                </c:pt>
                <c:pt idx="27">
                  <c:v>6.47</c:v>
                </c:pt>
                <c:pt idx="28">
                  <c:v>30.45</c:v>
                </c:pt>
                <c:pt idx="29">
                  <c:v>34.77</c:v>
                </c:pt>
                <c:pt idx="30">
                  <c:v>40.17</c:v>
                </c:pt>
                <c:pt idx="31">
                  <c:v>20.31</c:v>
                </c:pt>
                <c:pt idx="32">
                  <c:v>26.7</c:v>
                </c:pt>
                <c:pt idx="33">
                  <c:v>8.51</c:v>
                </c:pt>
                <c:pt idx="34">
                  <c:v>11.27</c:v>
                </c:pt>
                <c:pt idx="35">
                  <c:v>11.55</c:v>
                </c:pt>
                <c:pt idx="36">
                  <c:v>14.98</c:v>
                </c:pt>
                <c:pt idx="37">
                  <c:v>15.08</c:v>
                </c:pt>
                <c:pt idx="38">
                  <c:v>16.59</c:v>
                </c:pt>
                <c:pt idx="39">
                  <c:v>16.92</c:v>
                </c:pt>
                <c:pt idx="40">
                  <c:v>18.29</c:v>
                </c:pt>
                <c:pt idx="41">
                  <c:v>19.92</c:v>
                </c:pt>
                <c:pt idx="42">
                  <c:v>20.51</c:v>
                </c:pt>
                <c:pt idx="43">
                  <c:v>21.13</c:v>
                </c:pt>
                <c:pt idx="44">
                  <c:v>22.2</c:v>
                </c:pt>
                <c:pt idx="45">
                  <c:v>22.54</c:v>
                </c:pt>
                <c:pt idx="46">
                  <c:v>27.16</c:v>
                </c:pt>
                <c:pt idx="47">
                  <c:v>28.23</c:v>
                </c:pt>
                <c:pt idx="48">
                  <c:v>30.04</c:v>
                </c:pt>
                <c:pt idx="49">
                  <c:v>8.26</c:v>
                </c:pt>
                <c:pt idx="50">
                  <c:v>16.73</c:v>
                </c:pt>
                <c:pt idx="51">
                  <c:v>20.63</c:v>
                </c:pt>
                <c:pt idx="52">
                  <c:v>8.38</c:v>
                </c:pt>
                <c:pt idx="53">
                  <c:v>10.36</c:v>
                </c:pt>
                <c:pt idx="54">
                  <c:v>11.47</c:v>
                </c:pt>
                <c:pt idx="55">
                  <c:v>12.63</c:v>
                </c:pt>
                <c:pt idx="56">
                  <c:v>14.82</c:v>
                </c:pt>
                <c:pt idx="57">
                  <c:v>14.9</c:v>
                </c:pt>
                <c:pt idx="58">
                  <c:v>15.36</c:v>
                </c:pt>
                <c:pt idx="59">
                  <c:v>17.26</c:v>
                </c:pt>
                <c:pt idx="60">
                  <c:v>21.61</c:v>
                </c:pt>
                <c:pt idx="61">
                  <c:v>21.71</c:v>
                </c:pt>
                <c:pt idx="62">
                  <c:v>28.92</c:v>
                </c:pt>
                <c:pt idx="63">
                  <c:v>29.24</c:v>
                </c:pt>
                <c:pt idx="64">
                  <c:v>16.75</c:v>
                </c:pt>
                <c:pt idx="65">
                  <c:v>23.17</c:v>
                </c:pt>
                <c:pt idx="66">
                  <c:v>24.04</c:v>
                </c:pt>
                <c:pt idx="67">
                  <c:v>24.27</c:v>
                </c:pt>
                <c:pt idx="68">
                  <c:v>26.41</c:v>
                </c:pt>
                <c:pt idx="69">
                  <c:v>27.03</c:v>
                </c:pt>
                <c:pt idx="70">
                  <c:v>30.02</c:v>
                </c:pt>
                <c:pt idx="71">
                  <c:v>30.7</c:v>
                </c:pt>
                <c:pt idx="72">
                  <c:v>30.7</c:v>
                </c:pt>
                <c:pt idx="73">
                  <c:v>34.68</c:v>
                </c:pt>
                <c:pt idx="74">
                  <c:v>37.5</c:v>
                </c:pt>
                <c:pt idx="75">
                  <c:v>10.05</c:v>
                </c:pt>
                <c:pt idx="76">
                  <c:v>8.8</c:v>
                </c:pt>
                <c:pt idx="77">
                  <c:v>9.19</c:v>
                </c:pt>
                <c:pt idx="78">
                  <c:v>10.03</c:v>
                </c:pt>
                <c:pt idx="79">
                  <c:v>10.12</c:v>
                </c:pt>
                <c:pt idx="80">
                  <c:v>12.92</c:v>
                </c:pt>
                <c:pt idx="81">
                  <c:v>0.85</c:v>
                </c:pt>
                <c:pt idx="82">
                  <c:v>6.57</c:v>
                </c:pt>
                <c:pt idx="83">
                  <c:v>4.51</c:v>
                </c:pt>
                <c:pt idx="84">
                  <c:v>6.3</c:v>
                </c:pt>
                <c:pt idx="85">
                  <c:v>4.51</c:v>
                </c:pt>
                <c:pt idx="86">
                  <c:v>6.85</c:v>
                </c:pt>
                <c:pt idx="87">
                  <c:v>40.6</c:v>
                </c:pt>
                <c:pt idx="88">
                  <c:v>3.25</c:v>
                </c:pt>
                <c:pt idx="89">
                  <c:v>8.87</c:v>
                </c:pt>
                <c:pt idx="90">
                  <c:v>14.49</c:v>
                </c:pt>
                <c:pt idx="91">
                  <c:v>7.95</c:v>
                </c:pt>
                <c:pt idx="92">
                  <c:v>7.99</c:v>
                </c:pt>
                <c:pt idx="93">
                  <c:v>8.01</c:v>
                </c:pt>
                <c:pt idx="94">
                  <c:v>9.52</c:v>
                </c:pt>
                <c:pt idx="95">
                  <c:v>10.72</c:v>
                </c:pt>
                <c:pt idx="96">
                  <c:v>11.44</c:v>
                </c:pt>
                <c:pt idx="97">
                  <c:v>11.53</c:v>
                </c:pt>
                <c:pt idx="98">
                  <c:v>11.99</c:v>
                </c:pt>
                <c:pt idx="99">
                  <c:v>12.38</c:v>
                </c:pt>
                <c:pt idx="100">
                  <c:v>12.55</c:v>
                </c:pt>
                <c:pt idx="101">
                  <c:v>12.92</c:v>
                </c:pt>
                <c:pt idx="102">
                  <c:v>13.72</c:v>
                </c:pt>
                <c:pt idx="103">
                  <c:v>15.15</c:v>
                </c:pt>
                <c:pt idx="104">
                  <c:v>16.28</c:v>
                </c:pt>
                <c:pt idx="105">
                  <c:v>16.65</c:v>
                </c:pt>
                <c:pt idx="106">
                  <c:v>10.32</c:v>
                </c:pt>
                <c:pt idx="107">
                  <c:v>11.14</c:v>
                </c:pt>
                <c:pt idx="108">
                  <c:v>17.09</c:v>
                </c:pt>
                <c:pt idx="109">
                  <c:v>3.31</c:v>
                </c:pt>
                <c:pt idx="110">
                  <c:v>8.79</c:v>
                </c:pt>
                <c:pt idx="111">
                  <c:v>16.76</c:v>
                </c:pt>
                <c:pt idx="112">
                  <c:v>18.15</c:v>
                </c:pt>
                <c:pt idx="113">
                  <c:v>13.45</c:v>
                </c:pt>
                <c:pt idx="114">
                  <c:v>22.27</c:v>
                </c:pt>
                <c:pt idx="115">
                  <c:v>26.55</c:v>
                </c:pt>
                <c:pt idx="116">
                  <c:v>15.23</c:v>
                </c:pt>
                <c:pt idx="117">
                  <c:v>10.68</c:v>
                </c:pt>
                <c:pt idx="118">
                  <c:v>2.94</c:v>
                </c:pt>
                <c:pt idx="119">
                  <c:v>13.9</c:v>
                </c:pt>
                <c:pt idx="120">
                  <c:v>20.22</c:v>
                </c:pt>
                <c:pt idx="121">
                  <c:v>24.41</c:v>
                </c:pt>
                <c:pt idx="122">
                  <c:v>10.24</c:v>
                </c:pt>
                <c:pt idx="123">
                  <c:v>10.27</c:v>
                </c:pt>
                <c:pt idx="124">
                  <c:v>10.89</c:v>
                </c:pt>
                <c:pt idx="125">
                  <c:v>12.92</c:v>
                </c:pt>
                <c:pt idx="126">
                  <c:v>13.6</c:v>
                </c:pt>
                <c:pt idx="127">
                  <c:v>15.83</c:v>
                </c:pt>
                <c:pt idx="128">
                  <c:v>16.36</c:v>
                </c:pt>
                <c:pt idx="129">
                  <c:v>1.25</c:v>
                </c:pt>
                <c:pt idx="130">
                  <c:v>2.76</c:v>
                </c:pt>
                <c:pt idx="131">
                  <c:v>9.87</c:v>
                </c:pt>
                <c:pt idx="132">
                  <c:v>10.44</c:v>
                </c:pt>
                <c:pt idx="133">
                  <c:v>9.51</c:v>
                </c:pt>
                <c:pt idx="134">
                  <c:v>11.3</c:v>
                </c:pt>
                <c:pt idx="135">
                  <c:v>13.08</c:v>
                </c:pt>
                <c:pt idx="136">
                  <c:v>13.95</c:v>
                </c:pt>
                <c:pt idx="137">
                  <c:v>34.56</c:v>
                </c:pt>
                <c:pt idx="138">
                  <c:v>39.76</c:v>
                </c:pt>
                <c:pt idx="139">
                  <c:v>40.72</c:v>
                </c:pt>
                <c:pt idx="140">
                  <c:v>11.6</c:v>
                </c:pt>
                <c:pt idx="141">
                  <c:v>8.92</c:v>
                </c:pt>
                <c:pt idx="142">
                  <c:v>9.76</c:v>
                </c:pt>
                <c:pt idx="143">
                  <c:v>10.59</c:v>
                </c:pt>
                <c:pt idx="144">
                  <c:v>23.48</c:v>
                </c:pt>
                <c:pt idx="145">
                  <c:v>35.98</c:v>
                </c:pt>
                <c:pt idx="146">
                  <c:v>14.41</c:v>
                </c:pt>
                <c:pt idx="147">
                  <c:v>15.75</c:v>
                </c:pt>
                <c:pt idx="148">
                  <c:v>8.66</c:v>
                </c:pt>
                <c:pt idx="149">
                  <c:v>12.96</c:v>
                </c:pt>
                <c:pt idx="150">
                  <c:v>13.78</c:v>
                </c:pt>
                <c:pt idx="151">
                  <c:v>11.34</c:v>
                </c:pt>
                <c:pt idx="152">
                  <c:v>12.12</c:v>
                </c:pt>
                <c:pt idx="153">
                  <c:v>6.42</c:v>
                </c:pt>
                <c:pt idx="154">
                  <c:v>6.68</c:v>
                </c:pt>
                <c:pt idx="155">
                  <c:v>8.75</c:v>
                </c:pt>
                <c:pt idx="156">
                  <c:v>6.1</c:v>
                </c:pt>
                <c:pt idx="157">
                  <c:v>5.58</c:v>
                </c:pt>
                <c:pt idx="158">
                  <c:v>3.42</c:v>
                </c:pt>
                <c:pt idx="159">
                  <c:v>8.710000000000001</c:v>
                </c:pt>
                <c:pt idx="160">
                  <c:v>1.42</c:v>
                </c:pt>
                <c:pt idx="161">
                  <c:v>12.07</c:v>
                </c:pt>
              </c:numCache>
            </c:numRef>
          </c:xVal>
          <c:yVal>
            <c:numRef>
              <c:f>'Fig 1AB'!$X$2:$X$163</c:f>
              <c:numCache>
                <c:formatCode>General</c:formatCode>
                <c:ptCount val="16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0.666666666666667</c:v>
                </c:pt>
                <c:pt idx="8">
                  <c:v>0.666666666666667</c:v>
                </c:pt>
                <c:pt idx="9">
                  <c:v>1.0</c:v>
                </c:pt>
                <c:pt idx="10">
                  <c:v>0.666666666666667</c:v>
                </c:pt>
                <c:pt idx="11">
                  <c:v>0.333333333333333</c:v>
                </c:pt>
                <c:pt idx="12">
                  <c:v>1.0</c:v>
                </c:pt>
                <c:pt idx="13">
                  <c:v>0.333333333333333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  <c:pt idx="20">
                  <c:v>0.666666666666667</c:v>
                </c:pt>
                <c:pt idx="21">
                  <c:v>0.666666666666667</c:v>
                </c:pt>
                <c:pt idx="22">
                  <c:v>0.666666666666667</c:v>
                </c:pt>
                <c:pt idx="23">
                  <c:v>0.75</c:v>
                </c:pt>
                <c:pt idx="24">
                  <c:v>0.25</c:v>
                </c:pt>
                <c:pt idx="25">
                  <c:v>0.0</c:v>
                </c:pt>
                <c:pt idx="26">
                  <c:v>0.5</c:v>
                </c:pt>
                <c:pt idx="27">
                  <c:v>0.25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0.75</c:v>
                </c:pt>
                <c:pt idx="32">
                  <c:v>0.75</c:v>
                </c:pt>
                <c:pt idx="33">
                  <c:v>0.0</c:v>
                </c:pt>
                <c:pt idx="34">
                  <c:v>0.5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0.75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0.6</c:v>
                </c:pt>
                <c:pt idx="52">
                  <c:v>1.0</c:v>
                </c:pt>
                <c:pt idx="53">
                  <c:v>1.0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  <c:pt idx="60">
                  <c:v>0.6</c:v>
                </c:pt>
                <c:pt idx="61">
                  <c:v>1.0</c:v>
                </c:pt>
                <c:pt idx="62">
                  <c:v>1.0</c:v>
                </c:pt>
                <c:pt idx="63">
                  <c:v>1.0</c:v>
                </c:pt>
                <c:pt idx="64">
                  <c:v>0.166666666666667</c:v>
                </c:pt>
                <c:pt idx="65">
                  <c:v>1.0</c:v>
                </c:pt>
                <c:pt idx="66">
                  <c:v>1.0</c:v>
                </c:pt>
                <c:pt idx="67">
                  <c:v>1.0</c:v>
                </c:pt>
                <c:pt idx="68">
                  <c:v>1.0</c:v>
                </c:pt>
                <c:pt idx="69">
                  <c:v>1.0</c:v>
                </c:pt>
                <c:pt idx="70">
                  <c:v>1.0</c:v>
                </c:pt>
                <c:pt idx="71">
                  <c:v>1.0</c:v>
                </c:pt>
                <c:pt idx="72">
                  <c:v>1.0</c:v>
                </c:pt>
                <c:pt idx="73">
                  <c:v>1.0</c:v>
                </c:pt>
                <c:pt idx="74">
                  <c:v>1.0</c:v>
                </c:pt>
                <c:pt idx="75">
                  <c:v>0.0</c:v>
                </c:pt>
                <c:pt idx="76">
                  <c:v>1.0</c:v>
                </c:pt>
                <c:pt idx="77">
                  <c:v>1.0</c:v>
                </c:pt>
                <c:pt idx="78">
                  <c:v>1.0</c:v>
                </c:pt>
                <c:pt idx="79">
                  <c:v>1.0</c:v>
                </c:pt>
                <c:pt idx="80">
                  <c:v>1.0</c:v>
                </c:pt>
                <c:pt idx="81">
                  <c:v>0.0</c:v>
                </c:pt>
                <c:pt idx="82">
                  <c:v>0.0</c:v>
                </c:pt>
                <c:pt idx="83">
                  <c:v>0.125</c:v>
                </c:pt>
                <c:pt idx="84">
                  <c:v>0.25</c:v>
                </c:pt>
                <c:pt idx="85">
                  <c:v>0.375</c:v>
                </c:pt>
                <c:pt idx="86">
                  <c:v>0.375</c:v>
                </c:pt>
                <c:pt idx="87">
                  <c:v>1.0</c:v>
                </c:pt>
                <c:pt idx="88">
                  <c:v>0.5</c:v>
                </c:pt>
                <c:pt idx="89">
                  <c:v>1.0</c:v>
                </c:pt>
                <c:pt idx="90">
                  <c:v>0.875</c:v>
                </c:pt>
                <c:pt idx="91">
                  <c:v>1.0</c:v>
                </c:pt>
                <c:pt idx="92">
                  <c:v>1.0</c:v>
                </c:pt>
                <c:pt idx="93">
                  <c:v>1.0</c:v>
                </c:pt>
                <c:pt idx="94">
                  <c:v>0.125</c:v>
                </c:pt>
                <c:pt idx="95">
                  <c:v>1.0</c:v>
                </c:pt>
                <c:pt idx="96">
                  <c:v>1.0</c:v>
                </c:pt>
                <c:pt idx="97">
                  <c:v>1.0</c:v>
                </c:pt>
                <c:pt idx="98">
                  <c:v>1.0</c:v>
                </c:pt>
                <c:pt idx="99">
                  <c:v>1.0</c:v>
                </c:pt>
                <c:pt idx="100">
                  <c:v>1.0</c:v>
                </c:pt>
                <c:pt idx="101">
                  <c:v>1.0</c:v>
                </c:pt>
                <c:pt idx="102">
                  <c:v>1.0</c:v>
                </c:pt>
                <c:pt idx="103">
                  <c:v>1.0</c:v>
                </c:pt>
                <c:pt idx="104">
                  <c:v>0.75</c:v>
                </c:pt>
                <c:pt idx="105">
                  <c:v>1.0</c:v>
                </c:pt>
                <c:pt idx="106">
                  <c:v>0.777777777777778</c:v>
                </c:pt>
                <c:pt idx="107">
                  <c:v>0.666666666666667</c:v>
                </c:pt>
                <c:pt idx="108">
                  <c:v>0.666666666666667</c:v>
                </c:pt>
                <c:pt idx="109">
                  <c:v>0.3</c:v>
                </c:pt>
                <c:pt idx="110">
                  <c:v>0.9</c:v>
                </c:pt>
                <c:pt idx="111">
                  <c:v>0.8</c:v>
                </c:pt>
                <c:pt idx="112">
                  <c:v>0.6</c:v>
                </c:pt>
                <c:pt idx="113">
                  <c:v>0.9</c:v>
                </c:pt>
                <c:pt idx="114">
                  <c:v>0.9</c:v>
                </c:pt>
                <c:pt idx="115">
                  <c:v>0.8</c:v>
                </c:pt>
                <c:pt idx="116">
                  <c:v>0.5</c:v>
                </c:pt>
                <c:pt idx="117">
                  <c:v>0.0</c:v>
                </c:pt>
                <c:pt idx="118">
                  <c:v>0.0909090909090909</c:v>
                </c:pt>
                <c:pt idx="119">
                  <c:v>0.727272727272727</c:v>
                </c:pt>
                <c:pt idx="120">
                  <c:v>0.636363636363636</c:v>
                </c:pt>
                <c:pt idx="121">
                  <c:v>0.727272727272727</c:v>
                </c:pt>
                <c:pt idx="122">
                  <c:v>0.833333333333333</c:v>
                </c:pt>
                <c:pt idx="123">
                  <c:v>0.75</c:v>
                </c:pt>
                <c:pt idx="124">
                  <c:v>1.0</c:v>
                </c:pt>
                <c:pt idx="125">
                  <c:v>1.0</c:v>
                </c:pt>
                <c:pt idx="126">
                  <c:v>1.0</c:v>
                </c:pt>
                <c:pt idx="127">
                  <c:v>1.0</c:v>
                </c:pt>
                <c:pt idx="128">
                  <c:v>0.75</c:v>
                </c:pt>
                <c:pt idx="129">
                  <c:v>0.0714285714285714</c:v>
                </c:pt>
                <c:pt idx="130">
                  <c:v>0.0714285714285714</c:v>
                </c:pt>
                <c:pt idx="131">
                  <c:v>0.857142857142857</c:v>
                </c:pt>
                <c:pt idx="132">
                  <c:v>0.928571428571429</c:v>
                </c:pt>
                <c:pt idx="133">
                  <c:v>0.928571428571429</c:v>
                </c:pt>
                <c:pt idx="134">
                  <c:v>1.0</c:v>
                </c:pt>
                <c:pt idx="135">
                  <c:v>1.0</c:v>
                </c:pt>
                <c:pt idx="136">
                  <c:v>0.714285714285714</c:v>
                </c:pt>
                <c:pt idx="137">
                  <c:v>0.785714285714286</c:v>
                </c:pt>
                <c:pt idx="138">
                  <c:v>0.785714285714286</c:v>
                </c:pt>
                <c:pt idx="139">
                  <c:v>0.785714285714286</c:v>
                </c:pt>
                <c:pt idx="140">
                  <c:v>0.875</c:v>
                </c:pt>
                <c:pt idx="141">
                  <c:v>0.8125</c:v>
                </c:pt>
                <c:pt idx="142">
                  <c:v>0.875</c:v>
                </c:pt>
                <c:pt idx="143">
                  <c:v>0.6875</c:v>
                </c:pt>
                <c:pt idx="144">
                  <c:v>0.944444444444444</c:v>
                </c:pt>
                <c:pt idx="145">
                  <c:v>0.833333333333333</c:v>
                </c:pt>
                <c:pt idx="146">
                  <c:v>0.714285714285714</c:v>
                </c:pt>
                <c:pt idx="147">
                  <c:v>0.952380952380952</c:v>
                </c:pt>
                <c:pt idx="148">
                  <c:v>0.954545454545455</c:v>
                </c:pt>
                <c:pt idx="149">
                  <c:v>0.681818181818182</c:v>
                </c:pt>
                <c:pt idx="150">
                  <c:v>0.814814814814815</c:v>
                </c:pt>
                <c:pt idx="151">
                  <c:v>0.777777777777778</c:v>
                </c:pt>
                <c:pt idx="152">
                  <c:v>0.814814814814815</c:v>
                </c:pt>
                <c:pt idx="153">
                  <c:v>0.0606060606060606</c:v>
                </c:pt>
                <c:pt idx="154">
                  <c:v>0.0606060606060606</c:v>
                </c:pt>
                <c:pt idx="155">
                  <c:v>0.666666666666667</c:v>
                </c:pt>
                <c:pt idx="156">
                  <c:v>0.0526315789473684</c:v>
                </c:pt>
                <c:pt idx="157">
                  <c:v>0.0263157894736842</c:v>
                </c:pt>
                <c:pt idx="158">
                  <c:v>0.0606060606060606</c:v>
                </c:pt>
                <c:pt idx="159">
                  <c:v>0.0405405405405405</c:v>
                </c:pt>
                <c:pt idx="160">
                  <c:v>0.0675675675675676</c:v>
                </c:pt>
                <c:pt idx="161">
                  <c:v>0.783783783783784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5048664"/>
        <c:axId val="2124753816"/>
      </c:scatterChart>
      <c:valAx>
        <c:axId val="2125048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400"/>
                </a:pPr>
                <a:r>
                  <a:rPr lang="en-US" sz="2400"/>
                  <a:t>Anomalous signal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24753816"/>
        <c:crosses val="autoZero"/>
        <c:crossBetween val="midCat"/>
      </c:valAx>
      <c:valAx>
        <c:axId val="2124753816"/>
        <c:scaling>
          <c:orientation val="minMax"/>
          <c:max val="1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2400"/>
                </a:pPr>
                <a:r>
                  <a:rPr lang="en-US" sz="2400"/>
                  <a:t>Fraction of sites found</a:t>
                </a:r>
              </a:p>
            </c:rich>
          </c:tx>
          <c:layout>
            <c:manualLayout>
              <c:xMode val="edge"/>
              <c:yMode val="edge"/>
              <c:x val="0.0207357640077599"/>
              <c:y val="0.210200923160467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25048664"/>
        <c:crosses val="autoZero"/>
        <c:crossBetween val="midCat"/>
        <c:majorUnit val="0.2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/>
              <a:t>Direct</a:t>
            </a:r>
            <a:r>
              <a:rPr lang="en-US" baseline="0"/>
              <a:t> Methods </a:t>
            </a:r>
            <a:r>
              <a:rPr lang="en-US"/>
              <a:t>Completion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803929400129"/>
          <c:y val="0.18592926961716"/>
          <c:w val="0.842275808065428"/>
          <c:h val="0.635420682867228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 1AB'!$Y$1</c:f>
              <c:strCache>
                <c:ptCount val="1"/>
                <c:pt idx="0">
                  <c:v>LLGC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9"/>
            <c:spPr>
              <a:noFill/>
              <a:ln>
                <a:solidFill>
                  <a:srgbClr val="0000FF"/>
                </a:solidFill>
              </a:ln>
            </c:spPr>
          </c:marker>
          <c:xVal>
            <c:numRef>
              <c:f>'Fig 1AB'!$J$2:$J$163</c:f>
              <c:numCache>
                <c:formatCode>General</c:formatCode>
                <c:ptCount val="162"/>
                <c:pt idx="0">
                  <c:v>5.7</c:v>
                </c:pt>
                <c:pt idx="1">
                  <c:v>4.6</c:v>
                </c:pt>
                <c:pt idx="2">
                  <c:v>9.4</c:v>
                </c:pt>
                <c:pt idx="3">
                  <c:v>8.1</c:v>
                </c:pt>
                <c:pt idx="4">
                  <c:v>5.1</c:v>
                </c:pt>
                <c:pt idx="5">
                  <c:v>5.7</c:v>
                </c:pt>
                <c:pt idx="6">
                  <c:v>25.0</c:v>
                </c:pt>
                <c:pt idx="7">
                  <c:v>25.0</c:v>
                </c:pt>
                <c:pt idx="8">
                  <c:v>4.6</c:v>
                </c:pt>
                <c:pt idx="9">
                  <c:v>4.1</c:v>
                </c:pt>
                <c:pt idx="10">
                  <c:v>2.6</c:v>
                </c:pt>
                <c:pt idx="11">
                  <c:v>17.9</c:v>
                </c:pt>
                <c:pt idx="12">
                  <c:v>6.1</c:v>
                </c:pt>
                <c:pt idx="13">
                  <c:v>25.0</c:v>
                </c:pt>
                <c:pt idx="14">
                  <c:v>4.8</c:v>
                </c:pt>
                <c:pt idx="15">
                  <c:v>4.8</c:v>
                </c:pt>
                <c:pt idx="16">
                  <c:v>11.9</c:v>
                </c:pt>
                <c:pt idx="17">
                  <c:v>4.1</c:v>
                </c:pt>
                <c:pt idx="18">
                  <c:v>4.1</c:v>
                </c:pt>
                <c:pt idx="19">
                  <c:v>3.6</c:v>
                </c:pt>
                <c:pt idx="20">
                  <c:v>3.9</c:v>
                </c:pt>
                <c:pt idx="21">
                  <c:v>3.4</c:v>
                </c:pt>
                <c:pt idx="22">
                  <c:v>2.6</c:v>
                </c:pt>
                <c:pt idx="23">
                  <c:v>25.0</c:v>
                </c:pt>
                <c:pt idx="24">
                  <c:v>25.0</c:v>
                </c:pt>
                <c:pt idx="25">
                  <c:v>25.0</c:v>
                </c:pt>
                <c:pt idx="26">
                  <c:v>25.0</c:v>
                </c:pt>
                <c:pt idx="27">
                  <c:v>25.0</c:v>
                </c:pt>
                <c:pt idx="28">
                  <c:v>25.0</c:v>
                </c:pt>
                <c:pt idx="29">
                  <c:v>25.0</c:v>
                </c:pt>
                <c:pt idx="30">
                  <c:v>5.3</c:v>
                </c:pt>
                <c:pt idx="31">
                  <c:v>5.3</c:v>
                </c:pt>
                <c:pt idx="32">
                  <c:v>4.6</c:v>
                </c:pt>
                <c:pt idx="33">
                  <c:v>5.7</c:v>
                </c:pt>
                <c:pt idx="34">
                  <c:v>17.9</c:v>
                </c:pt>
                <c:pt idx="35">
                  <c:v>4.6</c:v>
                </c:pt>
                <c:pt idx="36">
                  <c:v>7.2</c:v>
                </c:pt>
                <c:pt idx="37">
                  <c:v>6.1</c:v>
                </c:pt>
                <c:pt idx="38">
                  <c:v>25.0</c:v>
                </c:pt>
                <c:pt idx="39">
                  <c:v>4.3</c:v>
                </c:pt>
                <c:pt idx="40">
                  <c:v>11.8</c:v>
                </c:pt>
                <c:pt idx="41">
                  <c:v>5.1</c:v>
                </c:pt>
                <c:pt idx="42">
                  <c:v>19.4</c:v>
                </c:pt>
                <c:pt idx="43">
                  <c:v>4.3</c:v>
                </c:pt>
                <c:pt idx="44">
                  <c:v>6.4</c:v>
                </c:pt>
                <c:pt idx="45">
                  <c:v>9.5</c:v>
                </c:pt>
                <c:pt idx="46">
                  <c:v>5.7</c:v>
                </c:pt>
                <c:pt idx="47">
                  <c:v>5.7</c:v>
                </c:pt>
                <c:pt idx="48">
                  <c:v>6.5</c:v>
                </c:pt>
                <c:pt idx="49">
                  <c:v>11.8</c:v>
                </c:pt>
                <c:pt idx="50">
                  <c:v>4.3</c:v>
                </c:pt>
                <c:pt idx="51">
                  <c:v>3.0</c:v>
                </c:pt>
                <c:pt idx="52">
                  <c:v>6.5</c:v>
                </c:pt>
                <c:pt idx="53">
                  <c:v>5.3</c:v>
                </c:pt>
                <c:pt idx="54">
                  <c:v>4.1</c:v>
                </c:pt>
                <c:pt idx="55">
                  <c:v>5.1</c:v>
                </c:pt>
                <c:pt idx="56">
                  <c:v>5.1</c:v>
                </c:pt>
                <c:pt idx="57">
                  <c:v>3.1</c:v>
                </c:pt>
                <c:pt idx="58">
                  <c:v>6.1</c:v>
                </c:pt>
                <c:pt idx="59">
                  <c:v>6.6</c:v>
                </c:pt>
                <c:pt idx="60">
                  <c:v>3.0</c:v>
                </c:pt>
                <c:pt idx="61">
                  <c:v>5.3</c:v>
                </c:pt>
                <c:pt idx="62">
                  <c:v>6.1</c:v>
                </c:pt>
                <c:pt idx="63">
                  <c:v>5.0</c:v>
                </c:pt>
                <c:pt idx="64">
                  <c:v>5.4</c:v>
                </c:pt>
                <c:pt idx="65">
                  <c:v>4.4</c:v>
                </c:pt>
                <c:pt idx="66">
                  <c:v>3.9</c:v>
                </c:pt>
                <c:pt idx="67">
                  <c:v>4.3</c:v>
                </c:pt>
                <c:pt idx="68">
                  <c:v>4.3</c:v>
                </c:pt>
                <c:pt idx="69">
                  <c:v>5.7</c:v>
                </c:pt>
                <c:pt idx="70">
                  <c:v>2.7</c:v>
                </c:pt>
                <c:pt idx="71">
                  <c:v>2.5</c:v>
                </c:pt>
                <c:pt idx="72">
                  <c:v>2.5</c:v>
                </c:pt>
                <c:pt idx="73">
                  <c:v>2.8</c:v>
                </c:pt>
                <c:pt idx="74">
                  <c:v>2.5</c:v>
                </c:pt>
                <c:pt idx="75">
                  <c:v>9.5</c:v>
                </c:pt>
                <c:pt idx="76">
                  <c:v>3.5</c:v>
                </c:pt>
                <c:pt idx="77">
                  <c:v>17.4</c:v>
                </c:pt>
                <c:pt idx="78">
                  <c:v>3.2</c:v>
                </c:pt>
                <c:pt idx="79">
                  <c:v>9.5</c:v>
                </c:pt>
                <c:pt idx="80">
                  <c:v>5.3</c:v>
                </c:pt>
                <c:pt idx="81">
                  <c:v>25.0</c:v>
                </c:pt>
                <c:pt idx="82">
                  <c:v>8.1</c:v>
                </c:pt>
                <c:pt idx="83">
                  <c:v>25.0</c:v>
                </c:pt>
                <c:pt idx="84">
                  <c:v>2.9</c:v>
                </c:pt>
                <c:pt idx="85">
                  <c:v>25.0</c:v>
                </c:pt>
                <c:pt idx="86">
                  <c:v>2.8</c:v>
                </c:pt>
                <c:pt idx="87">
                  <c:v>5.3</c:v>
                </c:pt>
                <c:pt idx="88">
                  <c:v>4.8</c:v>
                </c:pt>
                <c:pt idx="89">
                  <c:v>6.1</c:v>
                </c:pt>
                <c:pt idx="90">
                  <c:v>25.0</c:v>
                </c:pt>
                <c:pt idx="91">
                  <c:v>6.2</c:v>
                </c:pt>
                <c:pt idx="92">
                  <c:v>4.9</c:v>
                </c:pt>
                <c:pt idx="93">
                  <c:v>11.9</c:v>
                </c:pt>
                <c:pt idx="94">
                  <c:v>25.0</c:v>
                </c:pt>
                <c:pt idx="95">
                  <c:v>3.3</c:v>
                </c:pt>
                <c:pt idx="96">
                  <c:v>9.4</c:v>
                </c:pt>
                <c:pt idx="97">
                  <c:v>4.8</c:v>
                </c:pt>
                <c:pt idx="98">
                  <c:v>4.6</c:v>
                </c:pt>
                <c:pt idx="99">
                  <c:v>6.6</c:v>
                </c:pt>
                <c:pt idx="100">
                  <c:v>9.4</c:v>
                </c:pt>
                <c:pt idx="101">
                  <c:v>5.3</c:v>
                </c:pt>
                <c:pt idx="102">
                  <c:v>2.8</c:v>
                </c:pt>
                <c:pt idx="103">
                  <c:v>5.7</c:v>
                </c:pt>
                <c:pt idx="104">
                  <c:v>3.0</c:v>
                </c:pt>
                <c:pt idx="105">
                  <c:v>4.3</c:v>
                </c:pt>
                <c:pt idx="106">
                  <c:v>6.6</c:v>
                </c:pt>
                <c:pt idx="107">
                  <c:v>4.6</c:v>
                </c:pt>
                <c:pt idx="108">
                  <c:v>2.5</c:v>
                </c:pt>
                <c:pt idx="109">
                  <c:v>14.5</c:v>
                </c:pt>
                <c:pt idx="110">
                  <c:v>25.0</c:v>
                </c:pt>
                <c:pt idx="111">
                  <c:v>5.1</c:v>
                </c:pt>
                <c:pt idx="112">
                  <c:v>4.4</c:v>
                </c:pt>
                <c:pt idx="113">
                  <c:v>11.8</c:v>
                </c:pt>
                <c:pt idx="114">
                  <c:v>3.6</c:v>
                </c:pt>
                <c:pt idx="115">
                  <c:v>2.8</c:v>
                </c:pt>
                <c:pt idx="116">
                  <c:v>4.3</c:v>
                </c:pt>
                <c:pt idx="117">
                  <c:v>4.6</c:v>
                </c:pt>
                <c:pt idx="118">
                  <c:v>25.0</c:v>
                </c:pt>
                <c:pt idx="119">
                  <c:v>3.6</c:v>
                </c:pt>
                <c:pt idx="120">
                  <c:v>2.7</c:v>
                </c:pt>
                <c:pt idx="121">
                  <c:v>2.3</c:v>
                </c:pt>
                <c:pt idx="122">
                  <c:v>4.6</c:v>
                </c:pt>
                <c:pt idx="123">
                  <c:v>5.3</c:v>
                </c:pt>
                <c:pt idx="124">
                  <c:v>2.8</c:v>
                </c:pt>
                <c:pt idx="125">
                  <c:v>9.5</c:v>
                </c:pt>
                <c:pt idx="126">
                  <c:v>7.2</c:v>
                </c:pt>
                <c:pt idx="127">
                  <c:v>5.1</c:v>
                </c:pt>
                <c:pt idx="128">
                  <c:v>4.8</c:v>
                </c:pt>
                <c:pt idx="129">
                  <c:v>25.0</c:v>
                </c:pt>
                <c:pt idx="130">
                  <c:v>25.0</c:v>
                </c:pt>
                <c:pt idx="131">
                  <c:v>6.1</c:v>
                </c:pt>
                <c:pt idx="132">
                  <c:v>4.8</c:v>
                </c:pt>
                <c:pt idx="133">
                  <c:v>4.3</c:v>
                </c:pt>
                <c:pt idx="134">
                  <c:v>3.2</c:v>
                </c:pt>
                <c:pt idx="135">
                  <c:v>2.7</c:v>
                </c:pt>
                <c:pt idx="136">
                  <c:v>5.0</c:v>
                </c:pt>
                <c:pt idx="137">
                  <c:v>4.8</c:v>
                </c:pt>
                <c:pt idx="138">
                  <c:v>2.0</c:v>
                </c:pt>
                <c:pt idx="139">
                  <c:v>1.9</c:v>
                </c:pt>
                <c:pt idx="140">
                  <c:v>4.0</c:v>
                </c:pt>
                <c:pt idx="141">
                  <c:v>7.2</c:v>
                </c:pt>
                <c:pt idx="142">
                  <c:v>5.3</c:v>
                </c:pt>
                <c:pt idx="143">
                  <c:v>3.2</c:v>
                </c:pt>
                <c:pt idx="144">
                  <c:v>17.8</c:v>
                </c:pt>
                <c:pt idx="145">
                  <c:v>2.7</c:v>
                </c:pt>
                <c:pt idx="146">
                  <c:v>5.1</c:v>
                </c:pt>
                <c:pt idx="147">
                  <c:v>4.6</c:v>
                </c:pt>
                <c:pt idx="148">
                  <c:v>6.1</c:v>
                </c:pt>
                <c:pt idx="149">
                  <c:v>4.4</c:v>
                </c:pt>
                <c:pt idx="150">
                  <c:v>3.3</c:v>
                </c:pt>
                <c:pt idx="151">
                  <c:v>4.8</c:v>
                </c:pt>
                <c:pt idx="152">
                  <c:v>4.6</c:v>
                </c:pt>
                <c:pt idx="153">
                  <c:v>5.7</c:v>
                </c:pt>
                <c:pt idx="154">
                  <c:v>4.8</c:v>
                </c:pt>
                <c:pt idx="155">
                  <c:v>3.7</c:v>
                </c:pt>
                <c:pt idx="156">
                  <c:v>7.2</c:v>
                </c:pt>
                <c:pt idx="157">
                  <c:v>11.9</c:v>
                </c:pt>
                <c:pt idx="158">
                  <c:v>25.0</c:v>
                </c:pt>
                <c:pt idx="159">
                  <c:v>4.9</c:v>
                </c:pt>
                <c:pt idx="160">
                  <c:v>25.0</c:v>
                </c:pt>
                <c:pt idx="161">
                  <c:v>3.5</c:v>
                </c:pt>
              </c:numCache>
            </c:numRef>
          </c:xVal>
          <c:yVal>
            <c:numRef>
              <c:f>'Fig 1AB'!$U$2:$U$163</c:f>
              <c:numCache>
                <c:formatCode>General</c:formatCode>
                <c:ptCount val="162"/>
                <c:pt idx="0">
                  <c:v>0.0</c:v>
                </c:pt>
                <c:pt idx="1">
                  <c:v>1.0</c:v>
                </c:pt>
                <c:pt idx="2">
                  <c:v>0.0</c:v>
                </c:pt>
                <c:pt idx="3">
                  <c:v>0.0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0.0</c:v>
                </c:pt>
                <c:pt idx="8">
                  <c:v>0.666666666666667</c:v>
                </c:pt>
                <c:pt idx="9">
                  <c:v>0.333333333333333</c:v>
                </c:pt>
                <c:pt idx="10">
                  <c:v>0.666666666666667</c:v>
                </c:pt>
                <c:pt idx="11">
                  <c:v>0.0</c:v>
                </c:pt>
                <c:pt idx="12">
                  <c:v>0.333333333333333</c:v>
                </c:pt>
                <c:pt idx="13">
                  <c:v>0.0</c:v>
                </c:pt>
                <c:pt idx="14">
                  <c:v>1.0</c:v>
                </c:pt>
                <c:pt idx="15">
                  <c:v>0.666666666666667</c:v>
                </c:pt>
                <c:pt idx="16">
                  <c:v>0.666666666666667</c:v>
                </c:pt>
                <c:pt idx="17">
                  <c:v>1.0</c:v>
                </c:pt>
                <c:pt idx="18">
                  <c:v>0.666666666666667</c:v>
                </c:pt>
                <c:pt idx="19">
                  <c:v>1.0</c:v>
                </c:pt>
                <c:pt idx="20">
                  <c:v>0.666666666666667</c:v>
                </c:pt>
                <c:pt idx="21">
                  <c:v>0.666666666666667</c:v>
                </c:pt>
                <c:pt idx="22">
                  <c:v>0.666666666666667</c:v>
                </c:pt>
                <c:pt idx="23">
                  <c:v>0.25</c:v>
                </c:pt>
                <c:pt idx="24">
                  <c:v>0.0</c:v>
                </c:pt>
                <c:pt idx="25">
                  <c:v>0.25</c:v>
                </c:pt>
                <c:pt idx="26">
                  <c:v>0.25</c:v>
                </c:pt>
                <c:pt idx="27">
                  <c:v>0.0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0.0</c:v>
                </c:pt>
                <c:pt idx="34">
                  <c:v>0.75</c:v>
                </c:pt>
                <c:pt idx="35">
                  <c:v>1.0</c:v>
                </c:pt>
                <c:pt idx="36">
                  <c:v>1.0</c:v>
                </c:pt>
                <c:pt idx="37">
                  <c:v>0.75</c:v>
                </c:pt>
                <c:pt idx="38">
                  <c:v>0.25</c:v>
                </c:pt>
                <c:pt idx="39">
                  <c:v>1.0</c:v>
                </c:pt>
                <c:pt idx="40">
                  <c:v>0.5</c:v>
                </c:pt>
                <c:pt idx="41">
                  <c:v>1.0</c:v>
                </c:pt>
                <c:pt idx="42">
                  <c:v>0.75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0.75</c:v>
                </c:pt>
                <c:pt idx="49">
                  <c:v>0.0</c:v>
                </c:pt>
                <c:pt idx="50">
                  <c:v>0.6</c:v>
                </c:pt>
                <c:pt idx="51">
                  <c:v>0.6</c:v>
                </c:pt>
                <c:pt idx="52">
                  <c:v>0.0</c:v>
                </c:pt>
                <c:pt idx="53">
                  <c:v>0.6</c:v>
                </c:pt>
                <c:pt idx="54">
                  <c:v>0.6</c:v>
                </c:pt>
                <c:pt idx="55">
                  <c:v>0.8</c:v>
                </c:pt>
                <c:pt idx="56">
                  <c:v>1.0</c:v>
                </c:pt>
                <c:pt idx="57">
                  <c:v>0.8</c:v>
                </c:pt>
                <c:pt idx="58">
                  <c:v>0.0</c:v>
                </c:pt>
                <c:pt idx="59">
                  <c:v>0.0</c:v>
                </c:pt>
                <c:pt idx="60">
                  <c:v>0.6</c:v>
                </c:pt>
                <c:pt idx="61">
                  <c:v>1.0</c:v>
                </c:pt>
                <c:pt idx="62">
                  <c:v>1.0</c:v>
                </c:pt>
                <c:pt idx="63">
                  <c:v>1.0</c:v>
                </c:pt>
                <c:pt idx="64">
                  <c:v>1.0</c:v>
                </c:pt>
                <c:pt idx="65">
                  <c:v>1.0</c:v>
                </c:pt>
                <c:pt idx="66">
                  <c:v>1.0</c:v>
                </c:pt>
                <c:pt idx="67">
                  <c:v>1.0</c:v>
                </c:pt>
                <c:pt idx="68">
                  <c:v>1.0</c:v>
                </c:pt>
                <c:pt idx="69">
                  <c:v>1.0</c:v>
                </c:pt>
                <c:pt idx="70">
                  <c:v>1.0</c:v>
                </c:pt>
                <c:pt idx="71">
                  <c:v>1.0</c:v>
                </c:pt>
                <c:pt idx="72">
                  <c:v>1.0</c:v>
                </c:pt>
                <c:pt idx="73">
                  <c:v>1.0</c:v>
                </c:pt>
                <c:pt idx="74">
                  <c:v>1.0</c:v>
                </c:pt>
                <c:pt idx="75">
                  <c:v>0.142857142857143</c:v>
                </c:pt>
                <c:pt idx="76">
                  <c:v>0.571428571428571</c:v>
                </c:pt>
                <c:pt idx="77">
                  <c:v>0.142857142857143</c:v>
                </c:pt>
                <c:pt idx="78">
                  <c:v>0.571428571428571</c:v>
                </c:pt>
                <c:pt idx="79">
                  <c:v>0.285714285714286</c:v>
                </c:pt>
                <c:pt idx="80">
                  <c:v>0.428571428571429</c:v>
                </c:pt>
                <c:pt idx="81">
                  <c:v>0.125</c:v>
                </c:pt>
                <c:pt idx="82">
                  <c:v>0.125</c:v>
                </c:pt>
                <c:pt idx="83">
                  <c:v>0.25</c:v>
                </c:pt>
                <c:pt idx="84">
                  <c:v>0.25</c:v>
                </c:pt>
                <c:pt idx="85">
                  <c:v>0.25</c:v>
                </c:pt>
                <c:pt idx="86">
                  <c:v>0.25</c:v>
                </c:pt>
                <c:pt idx="87">
                  <c:v>1.0</c:v>
                </c:pt>
                <c:pt idx="88">
                  <c:v>0.0</c:v>
                </c:pt>
                <c:pt idx="89">
                  <c:v>0.0</c:v>
                </c:pt>
                <c:pt idx="90">
                  <c:v>0.5</c:v>
                </c:pt>
                <c:pt idx="91">
                  <c:v>0.125</c:v>
                </c:pt>
                <c:pt idx="92">
                  <c:v>0.375</c:v>
                </c:pt>
                <c:pt idx="93">
                  <c:v>0.0</c:v>
                </c:pt>
                <c:pt idx="94">
                  <c:v>0.0</c:v>
                </c:pt>
                <c:pt idx="95">
                  <c:v>1.0</c:v>
                </c:pt>
                <c:pt idx="96">
                  <c:v>0.0</c:v>
                </c:pt>
                <c:pt idx="97">
                  <c:v>0.5</c:v>
                </c:pt>
                <c:pt idx="98">
                  <c:v>0.0</c:v>
                </c:pt>
                <c:pt idx="99">
                  <c:v>0.125</c:v>
                </c:pt>
                <c:pt idx="100">
                  <c:v>0.0</c:v>
                </c:pt>
                <c:pt idx="101">
                  <c:v>0.875</c:v>
                </c:pt>
                <c:pt idx="102">
                  <c:v>1.0</c:v>
                </c:pt>
                <c:pt idx="103">
                  <c:v>0.0</c:v>
                </c:pt>
                <c:pt idx="104">
                  <c:v>0.75</c:v>
                </c:pt>
                <c:pt idx="105">
                  <c:v>0.0</c:v>
                </c:pt>
                <c:pt idx="106">
                  <c:v>0.666666666666667</c:v>
                </c:pt>
                <c:pt idx="107">
                  <c:v>0.666666666666667</c:v>
                </c:pt>
                <c:pt idx="108">
                  <c:v>0.666666666666667</c:v>
                </c:pt>
                <c:pt idx="109">
                  <c:v>0.3</c:v>
                </c:pt>
                <c:pt idx="110">
                  <c:v>0.0</c:v>
                </c:pt>
                <c:pt idx="111">
                  <c:v>0.5</c:v>
                </c:pt>
                <c:pt idx="112">
                  <c:v>0.6</c:v>
                </c:pt>
                <c:pt idx="113">
                  <c:v>0.5</c:v>
                </c:pt>
                <c:pt idx="114">
                  <c:v>0.6</c:v>
                </c:pt>
                <c:pt idx="115">
                  <c:v>0.8</c:v>
                </c:pt>
                <c:pt idx="116">
                  <c:v>0.5</c:v>
                </c:pt>
                <c:pt idx="117">
                  <c:v>0.0909090909090909</c:v>
                </c:pt>
                <c:pt idx="118">
                  <c:v>0.0909090909090909</c:v>
                </c:pt>
                <c:pt idx="119">
                  <c:v>0.727272727272727</c:v>
                </c:pt>
                <c:pt idx="120">
                  <c:v>0.636363636363636</c:v>
                </c:pt>
                <c:pt idx="121">
                  <c:v>0.727272727272727</c:v>
                </c:pt>
                <c:pt idx="122">
                  <c:v>0.916666666666667</c:v>
                </c:pt>
                <c:pt idx="123">
                  <c:v>0.75</c:v>
                </c:pt>
                <c:pt idx="124">
                  <c:v>0.75</c:v>
                </c:pt>
                <c:pt idx="125">
                  <c:v>0.0833333333333333</c:v>
                </c:pt>
                <c:pt idx="126">
                  <c:v>0.416666666666667</c:v>
                </c:pt>
                <c:pt idx="127">
                  <c:v>0.75</c:v>
                </c:pt>
                <c:pt idx="128">
                  <c:v>0.75</c:v>
                </c:pt>
                <c:pt idx="129">
                  <c:v>0.142857142857143</c:v>
                </c:pt>
                <c:pt idx="130">
                  <c:v>0.0714285714285714</c:v>
                </c:pt>
                <c:pt idx="131">
                  <c:v>0.0714285714285714</c:v>
                </c:pt>
                <c:pt idx="132">
                  <c:v>0.428571428571429</c:v>
                </c:pt>
                <c:pt idx="133">
                  <c:v>0.785714285714286</c:v>
                </c:pt>
                <c:pt idx="134">
                  <c:v>0.714285714285714</c:v>
                </c:pt>
                <c:pt idx="135">
                  <c:v>0.785714285714286</c:v>
                </c:pt>
                <c:pt idx="136">
                  <c:v>0.714285714285714</c:v>
                </c:pt>
                <c:pt idx="137">
                  <c:v>0.785714285714286</c:v>
                </c:pt>
                <c:pt idx="138">
                  <c:v>0.785714285714286</c:v>
                </c:pt>
                <c:pt idx="139">
                  <c:v>0.785714285714286</c:v>
                </c:pt>
                <c:pt idx="140">
                  <c:v>0.625</c:v>
                </c:pt>
                <c:pt idx="141">
                  <c:v>0.125</c:v>
                </c:pt>
                <c:pt idx="142">
                  <c:v>0.5625</c:v>
                </c:pt>
                <c:pt idx="143">
                  <c:v>0.75</c:v>
                </c:pt>
                <c:pt idx="144">
                  <c:v>0.833333333333333</c:v>
                </c:pt>
                <c:pt idx="145">
                  <c:v>0.833333333333333</c:v>
                </c:pt>
                <c:pt idx="146">
                  <c:v>0.714285714285714</c:v>
                </c:pt>
                <c:pt idx="147">
                  <c:v>0.952380952380952</c:v>
                </c:pt>
                <c:pt idx="148">
                  <c:v>0.0909090909090909</c:v>
                </c:pt>
                <c:pt idx="149">
                  <c:v>0.727272727272727</c:v>
                </c:pt>
                <c:pt idx="150">
                  <c:v>0.111111111111111</c:v>
                </c:pt>
                <c:pt idx="151">
                  <c:v>0.333333333333333</c:v>
                </c:pt>
                <c:pt idx="152">
                  <c:v>0.111111111111111</c:v>
                </c:pt>
                <c:pt idx="153">
                  <c:v>0.0606060606060606</c:v>
                </c:pt>
                <c:pt idx="154">
                  <c:v>0.0606060606060606</c:v>
                </c:pt>
                <c:pt idx="155">
                  <c:v>0.484848484848485</c:v>
                </c:pt>
                <c:pt idx="156">
                  <c:v>0.0526315789473684</c:v>
                </c:pt>
                <c:pt idx="157">
                  <c:v>0.0526315789473684</c:v>
                </c:pt>
                <c:pt idx="158">
                  <c:v>0.0606060606060606</c:v>
                </c:pt>
                <c:pt idx="159">
                  <c:v>0.0405405405405405</c:v>
                </c:pt>
                <c:pt idx="160">
                  <c:v>0.0405405405405405</c:v>
                </c:pt>
                <c:pt idx="161">
                  <c:v>0.77027027027027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9757016"/>
        <c:axId val="2130029144"/>
      </c:scatterChart>
      <c:valAx>
        <c:axId val="2129757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400"/>
                </a:pPr>
                <a:r>
                  <a:rPr lang="en-US" sz="2400"/>
                  <a:t>Xtriage</a:t>
                </a:r>
                <a:r>
                  <a:rPr lang="en-US" sz="2400" baseline="0"/>
                  <a:t> recommended resolution</a:t>
                </a:r>
                <a:endParaRPr lang="en-US" sz="2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30029144"/>
        <c:crosses val="autoZero"/>
        <c:crossBetween val="midCat"/>
      </c:valAx>
      <c:valAx>
        <c:axId val="2130029144"/>
        <c:scaling>
          <c:orientation val="minMax"/>
          <c:max val="1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2400"/>
                </a:pPr>
                <a:r>
                  <a:rPr lang="en-US" sz="2400"/>
                  <a:t>Fraction of sites found</a:t>
                </a:r>
              </a:p>
            </c:rich>
          </c:tx>
          <c:layout>
            <c:manualLayout>
              <c:xMode val="edge"/>
              <c:yMode val="edge"/>
              <c:x val="0.0207357640077599"/>
              <c:y val="0.210200923160467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29757016"/>
        <c:crosses val="autoZero"/>
        <c:crossBetween val="midCat"/>
        <c:majorUnit val="0.2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/>
              <a:t>Direct Methods</a:t>
            </a:r>
            <a:r>
              <a:rPr lang="en-US" baseline="0"/>
              <a:t> </a:t>
            </a:r>
            <a:r>
              <a:rPr lang="en-US"/>
              <a:t>Completion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803929400129"/>
          <c:y val="0.18592926961716"/>
          <c:w val="0.842275808065428"/>
          <c:h val="0.635420682867228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 1AB'!$Y$1</c:f>
              <c:strCache>
                <c:ptCount val="1"/>
                <c:pt idx="0">
                  <c:v>LLGC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9"/>
            <c:spPr>
              <a:noFill/>
              <a:ln>
                <a:solidFill>
                  <a:srgbClr val="0000FF"/>
                </a:solidFill>
              </a:ln>
            </c:spPr>
          </c:marker>
          <c:xVal>
            <c:numRef>
              <c:f>'Fig 1AB'!$M$2:$M$163</c:f>
              <c:numCache>
                <c:formatCode>General</c:formatCode>
                <c:ptCount val="162"/>
                <c:pt idx="0">
                  <c:v>0.56</c:v>
                </c:pt>
                <c:pt idx="1">
                  <c:v>0.45</c:v>
                </c:pt>
                <c:pt idx="2">
                  <c:v>0.08</c:v>
                </c:pt>
                <c:pt idx="3">
                  <c:v>0.39</c:v>
                </c:pt>
                <c:pt idx="4">
                  <c:v>0.6</c:v>
                </c:pt>
                <c:pt idx="5">
                  <c:v>0.5</c:v>
                </c:pt>
                <c:pt idx="6">
                  <c:v>0.21</c:v>
                </c:pt>
                <c:pt idx="7">
                  <c:v>0.18</c:v>
                </c:pt>
                <c:pt idx="8">
                  <c:v>0.47</c:v>
                </c:pt>
                <c:pt idx="9">
                  <c:v>0.54</c:v>
                </c:pt>
                <c:pt idx="10">
                  <c:v>0.65</c:v>
                </c:pt>
                <c:pt idx="11">
                  <c:v>0.03</c:v>
                </c:pt>
                <c:pt idx="12">
                  <c:v>0.45</c:v>
                </c:pt>
                <c:pt idx="13">
                  <c:v>0.23</c:v>
                </c:pt>
                <c:pt idx="14">
                  <c:v>0.67</c:v>
                </c:pt>
                <c:pt idx="15">
                  <c:v>0.68</c:v>
                </c:pt>
                <c:pt idx="16">
                  <c:v>0.14</c:v>
                </c:pt>
                <c:pt idx="17">
                  <c:v>0.91</c:v>
                </c:pt>
                <c:pt idx="18">
                  <c:v>0.97</c:v>
                </c:pt>
                <c:pt idx="19">
                  <c:v>1.22</c:v>
                </c:pt>
                <c:pt idx="20">
                  <c:v>0.63</c:v>
                </c:pt>
                <c:pt idx="21">
                  <c:v>0.61</c:v>
                </c:pt>
                <c:pt idx="22">
                  <c:v>0.91</c:v>
                </c:pt>
                <c:pt idx="23">
                  <c:v>0.14</c:v>
                </c:pt>
                <c:pt idx="24">
                  <c:v>0.39</c:v>
                </c:pt>
                <c:pt idx="25">
                  <c:v>1.01</c:v>
                </c:pt>
                <c:pt idx="26">
                  <c:v>0.41</c:v>
                </c:pt>
                <c:pt idx="27">
                  <c:v>0.35</c:v>
                </c:pt>
                <c:pt idx="28">
                  <c:v>0.15</c:v>
                </c:pt>
                <c:pt idx="29">
                  <c:v>0.31</c:v>
                </c:pt>
                <c:pt idx="30">
                  <c:v>0.49</c:v>
                </c:pt>
                <c:pt idx="31">
                  <c:v>0.6</c:v>
                </c:pt>
                <c:pt idx="32">
                  <c:v>0.64</c:v>
                </c:pt>
                <c:pt idx="33">
                  <c:v>0.41</c:v>
                </c:pt>
                <c:pt idx="34">
                  <c:v>0.25</c:v>
                </c:pt>
                <c:pt idx="35">
                  <c:v>0.44</c:v>
                </c:pt>
                <c:pt idx="36">
                  <c:v>0.5</c:v>
                </c:pt>
                <c:pt idx="37">
                  <c:v>0.46</c:v>
                </c:pt>
                <c:pt idx="38">
                  <c:v>0.22</c:v>
                </c:pt>
                <c:pt idx="39">
                  <c:v>0.52</c:v>
                </c:pt>
                <c:pt idx="40">
                  <c:v>0.27</c:v>
                </c:pt>
                <c:pt idx="41">
                  <c:v>0.7</c:v>
                </c:pt>
                <c:pt idx="42">
                  <c:v>0.41</c:v>
                </c:pt>
                <c:pt idx="43">
                  <c:v>0.88</c:v>
                </c:pt>
                <c:pt idx="44">
                  <c:v>0.64</c:v>
                </c:pt>
                <c:pt idx="45">
                  <c:v>0.19</c:v>
                </c:pt>
                <c:pt idx="46">
                  <c:v>0.43</c:v>
                </c:pt>
                <c:pt idx="47">
                  <c:v>0.46</c:v>
                </c:pt>
                <c:pt idx="48">
                  <c:v>0.57</c:v>
                </c:pt>
                <c:pt idx="49">
                  <c:v>0.52</c:v>
                </c:pt>
                <c:pt idx="50">
                  <c:v>0.76</c:v>
                </c:pt>
                <c:pt idx="51">
                  <c:v>1.28</c:v>
                </c:pt>
                <c:pt idx="52">
                  <c:v>0.48</c:v>
                </c:pt>
                <c:pt idx="53">
                  <c:v>0.67</c:v>
                </c:pt>
                <c:pt idx="54">
                  <c:v>0.68</c:v>
                </c:pt>
                <c:pt idx="55">
                  <c:v>0.54</c:v>
                </c:pt>
                <c:pt idx="56">
                  <c:v>0.86</c:v>
                </c:pt>
                <c:pt idx="57">
                  <c:v>1.31</c:v>
                </c:pt>
                <c:pt idx="58">
                  <c:v>0.71</c:v>
                </c:pt>
                <c:pt idx="59">
                  <c:v>0.49</c:v>
                </c:pt>
                <c:pt idx="60">
                  <c:v>1.27</c:v>
                </c:pt>
                <c:pt idx="61">
                  <c:v>0.43</c:v>
                </c:pt>
                <c:pt idx="62">
                  <c:v>0.41</c:v>
                </c:pt>
                <c:pt idx="63">
                  <c:v>0.57</c:v>
                </c:pt>
                <c:pt idx="64">
                  <c:v>0.62</c:v>
                </c:pt>
                <c:pt idx="65">
                  <c:v>0.57</c:v>
                </c:pt>
                <c:pt idx="66">
                  <c:v>0.81</c:v>
                </c:pt>
                <c:pt idx="67">
                  <c:v>0.74</c:v>
                </c:pt>
                <c:pt idx="68">
                  <c:v>0.67</c:v>
                </c:pt>
                <c:pt idx="69">
                  <c:v>0.61</c:v>
                </c:pt>
                <c:pt idx="70">
                  <c:v>0.9</c:v>
                </c:pt>
                <c:pt idx="71">
                  <c:v>1.29</c:v>
                </c:pt>
                <c:pt idx="72">
                  <c:v>1.29</c:v>
                </c:pt>
                <c:pt idx="73">
                  <c:v>0.8</c:v>
                </c:pt>
                <c:pt idx="74">
                  <c:v>0.99</c:v>
                </c:pt>
                <c:pt idx="75">
                  <c:v>0.29</c:v>
                </c:pt>
                <c:pt idx="76">
                  <c:v>0.75</c:v>
                </c:pt>
                <c:pt idx="77">
                  <c:v>0.33</c:v>
                </c:pt>
                <c:pt idx="78">
                  <c:v>0.83</c:v>
                </c:pt>
                <c:pt idx="79">
                  <c:v>0.39</c:v>
                </c:pt>
                <c:pt idx="80">
                  <c:v>0.51</c:v>
                </c:pt>
                <c:pt idx="81">
                  <c:v>0.2</c:v>
                </c:pt>
                <c:pt idx="82">
                  <c:v>0.83</c:v>
                </c:pt>
                <c:pt idx="83">
                  <c:v>0.42</c:v>
                </c:pt>
                <c:pt idx="84">
                  <c:v>0.6</c:v>
                </c:pt>
                <c:pt idx="85">
                  <c:v>0.42</c:v>
                </c:pt>
                <c:pt idx="86">
                  <c:v>0.71</c:v>
                </c:pt>
                <c:pt idx="87">
                  <c:v>0.37</c:v>
                </c:pt>
                <c:pt idx="88">
                  <c:v>0.54</c:v>
                </c:pt>
                <c:pt idx="89">
                  <c:v>0.54</c:v>
                </c:pt>
                <c:pt idx="90">
                  <c:v>0.0</c:v>
                </c:pt>
                <c:pt idx="91">
                  <c:v>0.46</c:v>
                </c:pt>
                <c:pt idx="92">
                  <c:v>0.19</c:v>
                </c:pt>
                <c:pt idx="93">
                  <c:v>0.4</c:v>
                </c:pt>
                <c:pt idx="94">
                  <c:v>0.44</c:v>
                </c:pt>
                <c:pt idx="95">
                  <c:v>0.98</c:v>
                </c:pt>
                <c:pt idx="96">
                  <c:v>0.33</c:v>
                </c:pt>
                <c:pt idx="97">
                  <c:v>0.62</c:v>
                </c:pt>
                <c:pt idx="98">
                  <c:v>0.72</c:v>
                </c:pt>
                <c:pt idx="99">
                  <c:v>0.53</c:v>
                </c:pt>
                <c:pt idx="100">
                  <c:v>0.29</c:v>
                </c:pt>
                <c:pt idx="101">
                  <c:v>0.69</c:v>
                </c:pt>
                <c:pt idx="102">
                  <c:v>1.7</c:v>
                </c:pt>
                <c:pt idx="103">
                  <c:v>0.52</c:v>
                </c:pt>
                <c:pt idx="104">
                  <c:v>1.67</c:v>
                </c:pt>
                <c:pt idx="105">
                  <c:v>0.26</c:v>
                </c:pt>
                <c:pt idx="106">
                  <c:v>0.47</c:v>
                </c:pt>
                <c:pt idx="107">
                  <c:v>0.54</c:v>
                </c:pt>
                <c:pt idx="108">
                  <c:v>0.85</c:v>
                </c:pt>
                <c:pt idx="109">
                  <c:v>0.32</c:v>
                </c:pt>
                <c:pt idx="110">
                  <c:v>0.2</c:v>
                </c:pt>
                <c:pt idx="111">
                  <c:v>0.6</c:v>
                </c:pt>
                <c:pt idx="112">
                  <c:v>0.72</c:v>
                </c:pt>
                <c:pt idx="113">
                  <c:v>0.23</c:v>
                </c:pt>
                <c:pt idx="114">
                  <c:v>0.83</c:v>
                </c:pt>
                <c:pt idx="115">
                  <c:v>0.75</c:v>
                </c:pt>
                <c:pt idx="116">
                  <c:v>0.6</c:v>
                </c:pt>
                <c:pt idx="117">
                  <c:v>0.65</c:v>
                </c:pt>
                <c:pt idx="118">
                  <c:v>0.04</c:v>
                </c:pt>
                <c:pt idx="119">
                  <c:v>0.73</c:v>
                </c:pt>
                <c:pt idx="120">
                  <c:v>0.73</c:v>
                </c:pt>
                <c:pt idx="121">
                  <c:v>0.84</c:v>
                </c:pt>
                <c:pt idx="122">
                  <c:v>0.93</c:v>
                </c:pt>
                <c:pt idx="123">
                  <c:v>0.74</c:v>
                </c:pt>
                <c:pt idx="124">
                  <c:v>1.44</c:v>
                </c:pt>
                <c:pt idx="125">
                  <c:v>0.51</c:v>
                </c:pt>
                <c:pt idx="126">
                  <c:v>0.47</c:v>
                </c:pt>
                <c:pt idx="127">
                  <c:v>0.63</c:v>
                </c:pt>
                <c:pt idx="128">
                  <c:v>0.83</c:v>
                </c:pt>
                <c:pt idx="129">
                  <c:v>0.74</c:v>
                </c:pt>
                <c:pt idx="130">
                  <c:v>0.2</c:v>
                </c:pt>
                <c:pt idx="131">
                  <c:v>0.37</c:v>
                </c:pt>
                <c:pt idx="132">
                  <c:v>0.61</c:v>
                </c:pt>
                <c:pt idx="133">
                  <c:v>0.71</c:v>
                </c:pt>
                <c:pt idx="134">
                  <c:v>0.81</c:v>
                </c:pt>
                <c:pt idx="135">
                  <c:v>1.25</c:v>
                </c:pt>
                <c:pt idx="136">
                  <c:v>0.58</c:v>
                </c:pt>
                <c:pt idx="137">
                  <c:v>0.92</c:v>
                </c:pt>
                <c:pt idx="138">
                  <c:v>2.06</c:v>
                </c:pt>
                <c:pt idx="139">
                  <c:v>1.32</c:v>
                </c:pt>
                <c:pt idx="140">
                  <c:v>0.91</c:v>
                </c:pt>
                <c:pt idx="141">
                  <c:v>0.33</c:v>
                </c:pt>
                <c:pt idx="142">
                  <c:v>0.44</c:v>
                </c:pt>
                <c:pt idx="143">
                  <c:v>0.89</c:v>
                </c:pt>
                <c:pt idx="144">
                  <c:v>0.48</c:v>
                </c:pt>
                <c:pt idx="145">
                  <c:v>0.99</c:v>
                </c:pt>
                <c:pt idx="146">
                  <c:v>0.66</c:v>
                </c:pt>
                <c:pt idx="147">
                  <c:v>0.83</c:v>
                </c:pt>
                <c:pt idx="148">
                  <c:v>0.45</c:v>
                </c:pt>
                <c:pt idx="149">
                  <c:v>0.84</c:v>
                </c:pt>
                <c:pt idx="150">
                  <c:v>0.98</c:v>
                </c:pt>
                <c:pt idx="151">
                  <c:v>0.78</c:v>
                </c:pt>
                <c:pt idx="152">
                  <c:v>0.76</c:v>
                </c:pt>
                <c:pt idx="153">
                  <c:v>0.52</c:v>
                </c:pt>
                <c:pt idx="154">
                  <c:v>0.5</c:v>
                </c:pt>
                <c:pt idx="155">
                  <c:v>0.71</c:v>
                </c:pt>
                <c:pt idx="156">
                  <c:v>0.56</c:v>
                </c:pt>
                <c:pt idx="157">
                  <c:v>0.52</c:v>
                </c:pt>
                <c:pt idx="158">
                  <c:v>0.45</c:v>
                </c:pt>
                <c:pt idx="159">
                  <c:v>0.55</c:v>
                </c:pt>
                <c:pt idx="160">
                  <c:v>0.05</c:v>
                </c:pt>
                <c:pt idx="161">
                  <c:v>0.93</c:v>
                </c:pt>
              </c:numCache>
            </c:numRef>
          </c:xVal>
          <c:yVal>
            <c:numRef>
              <c:f>'Fig 1AB'!$U$2:$U$163</c:f>
              <c:numCache>
                <c:formatCode>General</c:formatCode>
                <c:ptCount val="162"/>
                <c:pt idx="0">
                  <c:v>0.0</c:v>
                </c:pt>
                <c:pt idx="1">
                  <c:v>1.0</c:v>
                </c:pt>
                <c:pt idx="2">
                  <c:v>0.0</c:v>
                </c:pt>
                <c:pt idx="3">
                  <c:v>0.0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0.0</c:v>
                </c:pt>
                <c:pt idx="8">
                  <c:v>0.666666666666667</c:v>
                </c:pt>
                <c:pt idx="9">
                  <c:v>0.333333333333333</c:v>
                </c:pt>
                <c:pt idx="10">
                  <c:v>0.666666666666667</c:v>
                </c:pt>
                <c:pt idx="11">
                  <c:v>0.0</c:v>
                </c:pt>
                <c:pt idx="12">
                  <c:v>0.333333333333333</c:v>
                </c:pt>
                <c:pt idx="13">
                  <c:v>0.0</c:v>
                </c:pt>
                <c:pt idx="14">
                  <c:v>1.0</c:v>
                </c:pt>
                <c:pt idx="15">
                  <c:v>0.666666666666667</c:v>
                </c:pt>
                <c:pt idx="16">
                  <c:v>0.666666666666667</c:v>
                </c:pt>
                <c:pt idx="17">
                  <c:v>1.0</c:v>
                </c:pt>
                <c:pt idx="18">
                  <c:v>0.666666666666667</c:v>
                </c:pt>
                <c:pt idx="19">
                  <c:v>1.0</c:v>
                </c:pt>
                <c:pt idx="20">
                  <c:v>0.666666666666667</c:v>
                </c:pt>
                <c:pt idx="21">
                  <c:v>0.666666666666667</c:v>
                </c:pt>
                <c:pt idx="22">
                  <c:v>0.666666666666667</c:v>
                </c:pt>
                <c:pt idx="23">
                  <c:v>0.25</c:v>
                </c:pt>
                <c:pt idx="24">
                  <c:v>0.0</c:v>
                </c:pt>
                <c:pt idx="25">
                  <c:v>0.25</c:v>
                </c:pt>
                <c:pt idx="26">
                  <c:v>0.25</c:v>
                </c:pt>
                <c:pt idx="27">
                  <c:v>0.0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0.0</c:v>
                </c:pt>
                <c:pt idx="34">
                  <c:v>0.75</c:v>
                </c:pt>
                <c:pt idx="35">
                  <c:v>1.0</c:v>
                </c:pt>
                <c:pt idx="36">
                  <c:v>1.0</c:v>
                </c:pt>
                <c:pt idx="37">
                  <c:v>0.75</c:v>
                </c:pt>
                <c:pt idx="38">
                  <c:v>0.25</c:v>
                </c:pt>
                <c:pt idx="39">
                  <c:v>1.0</c:v>
                </c:pt>
                <c:pt idx="40">
                  <c:v>0.5</c:v>
                </c:pt>
                <c:pt idx="41">
                  <c:v>1.0</c:v>
                </c:pt>
                <c:pt idx="42">
                  <c:v>0.75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0.75</c:v>
                </c:pt>
                <c:pt idx="49">
                  <c:v>0.0</c:v>
                </c:pt>
                <c:pt idx="50">
                  <c:v>0.6</c:v>
                </c:pt>
                <c:pt idx="51">
                  <c:v>0.6</c:v>
                </c:pt>
                <c:pt idx="52">
                  <c:v>0.0</c:v>
                </c:pt>
                <c:pt idx="53">
                  <c:v>0.6</c:v>
                </c:pt>
                <c:pt idx="54">
                  <c:v>0.6</c:v>
                </c:pt>
                <c:pt idx="55">
                  <c:v>0.8</c:v>
                </c:pt>
                <c:pt idx="56">
                  <c:v>1.0</c:v>
                </c:pt>
                <c:pt idx="57">
                  <c:v>0.8</c:v>
                </c:pt>
                <c:pt idx="58">
                  <c:v>0.0</c:v>
                </c:pt>
                <c:pt idx="59">
                  <c:v>0.0</c:v>
                </c:pt>
                <c:pt idx="60">
                  <c:v>0.6</c:v>
                </c:pt>
                <c:pt idx="61">
                  <c:v>1.0</c:v>
                </c:pt>
                <c:pt idx="62">
                  <c:v>1.0</c:v>
                </c:pt>
                <c:pt idx="63">
                  <c:v>1.0</c:v>
                </c:pt>
                <c:pt idx="64">
                  <c:v>1.0</c:v>
                </c:pt>
                <c:pt idx="65">
                  <c:v>1.0</c:v>
                </c:pt>
                <c:pt idx="66">
                  <c:v>1.0</c:v>
                </c:pt>
                <c:pt idx="67">
                  <c:v>1.0</c:v>
                </c:pt>
                <c:pt idx="68">
                  <c:v>1.0</c:v>
                </c:pt>
                <c:pt idx="69">
                  <c:v>1.0</c:v>
                </c:pt>
                <c:pt idx="70">
                  <c:v>1.0</c:v>
                </c:pt>
                <c:pt idx="71">
                  <c:v>1.0</c:v>
                </c:pt>
                <c:pt idx="72">
                  <c:v>1.0</c:v>
                </c:pt>
                <c:pt idx="73">
                  <c:v>1.0</c:v>
                </c:pt>
                <c:pt idx="74">
                  <c:v>1.0</c:v>
                </c:pt>
                <c:pt idx="75">
                  <c:v>0.142857142857143</c:v>
                </c:pt>
                <c:pt idx="76">
                  <c:v>0.571428571428571</c:v>
                </c:pt>
                <c:pt idx="77">
                  <c:v>0.142857142857143</c:v>
                </c:pt>
                <c:pt idx="78">
                  <c:v>0.571428571428571</c:v>
                </c:pt>
                <c:pt idx="79">
                  <c:v>0.285714285714286</c:v>
                </c:pt>
                <c:pt idx="80">
                  <c:v>0.428571428571429</c:v>
                </c:pt>
                <c:pt idx="81">
                  <c:v>0.125</c:v>
                </c:pt>
                <c:pt idx="82">
                  <c:v>0.125</c:v>
                </c:pt>
                <c:pt idx="83">
                  <c:v>0.25</c:v>
                </c:pt>
                <c:pt idx="84">
                  <c:v>0.25</c:v>
                </c:pt>
                <c:pt idx="85">
                  <c:v>0.25</c:v>
                </c:pt>
                <c:pt idx="86">
                  <c:v>0.25</c:v>
                </c:pt>
                <c:pt idx="87">
                  <c:v>1.0</c:v>
                </c:pt>
                <c:pt idx="88">
                  <c:v>0.0</c:v>
                </c:pt>
                <c:pt idx="89">
                  <c:v>0.0</c:v>
                </c:pt>
                <c:pt idx="90">
                  <c:v>0.5</c:v>
                </c:pt>
                <c:pt idx="91">
                  <c:v>0.125</c:v>
                </c:pt>
                <c:pt idx="92">
                  <c:v>0.375</c:v>
                </c:pt>
                <c:pt idx="93">
                  <c:v>0.0</c:v>
                </c:pt>
                <c:pt idx="94">
                  <c:v>0.0</c:v>
                </c:pt>
                <c:pt idx="95">
                  <c:v>1.0</c:v>
                </c:pt>
                <c:pt idx="96">
                  <c:v>0.0</c:v>
                </c:pt>
                <c:pt idx="97">
                  <c:v>0.5</c:v>
                </c:pt>
                <c:pt idx="98">
                  <c:v>0.0</c:v>
                </c:pt>
                <c:pt idx="99">
                  <c:v>0.125</c:v>
                </c:pt>
                <c:pt idx="100">
                  <c:v>0.0</c:v>
                </c:pt>
                <c:pt idx="101">
                  <c:v>0.875</c:v>
                </c:pt>
                <c:pt idx="102">
                  <c:v>1.0</c:v>
                </c:pt>
                <c:pt idx="103">
                  <c:v>0.0</c:v>
                </c:pt>
                <c:pt idx="104">
                  <c:v>0.75</c:v>
                </c:pt>
                <c:pt idx="105">
                  <c:v>0.0</c:v>
                </c:pt>
                <c:pt idx="106">
                  <c:v>0.666666666666667</c:v>
                </c:pt>
                <c:pt idx="107">
                  <c:v>0.666666666666667</c:v>
                </c:pt>
                <c:pt idx="108">
                  <c:v>0.666666666666667</c:v>
                </c:pt>
                <c:pt idx="109">
                  <c:v>0.3</c:v>
                </c:pt>
                <c:pt idx="110">
                  <c:v>0.0</c:v>
                </c:pt>
                <c:pt idx="111">
                  <c:v>0.5</c:v>
                </c:pt>
                <c:pt idx="112">
                  <c:v>0.6</c:v>
                </c:pt>
                <c:pt idx="113">
                  <c:v>0.5</c:v>
                </c:pt>
                <c:pt idx="114">
                  <c:v>0.6</c:v>
                </c:pt>
                <c:pt idx="115">
                  <c:v>0.8</c:v>
                </c:pt>
                <c:pt idx="116">
                  <c:v>0.5</c:v>
                </c:pt>
                <c:pt idx="117">
                  <c:v>0.0909090909090909</c:v>
                </c:pt>
                <c:pt idx="118">
                  <c:v>0.0909090909090909</c:v>
                </c:pt>
                <c:pt idx="119">
                  <c:v>0.727272727272727</c:v>
                </c:pt>
                <c:pt idx="120">
                  <c:v>0.636363636363636</c:v>
                </c:pt>
                <c:pt idx="121">
                  <c:v>0.727272727272727</c:v>
                </c:pt>
                <c:pt idx="122">
                  <c:v>0.916666666666667</c:v>
                </c:pt>
                <c:pt idx="123">
                  <c:v>0.75</c:v>
                </c:pt>
                <c:pt idx="124">
                  <c:v>0.75</c:v>
                </c:pt>
                <c:pt idx="125">
                  <c:v>0.0833333333333333</c:v>
                </c:pt>
                <c:pt idx="126">
                  <c:v>0.416666666666667</c:v>
                </c:pt>
                <c:pt idx="127">
                  <c:v>0.75</c:v>
                </c:pt>
                <c:pt idx="128">
                  <c:v>0.75</c:v>
                </c:pt>
                <c:pt idx="129">
                  <c:v>0.142857142857143</c:v>
                </c:pt>
                <c:pt idx="130">
                  <c:v>0.0714285714285714</c:v>
                </c:pt>
                <c:pt idx="131">
                  <c:v>0.0714285714285714</c:v>
                </c:pt>
                <c:pt idx="132">
                  <c:v>0.428571428571429</c:v>
                </c:pt>
                <c:pt idx="133">
                  <c:v>0.785714285714286</c:v>
                </c:pt>
                <c:pt idx="134">
                  <c:v>0.714285714285714</c:v>
                </c:pt>
                <c:pt idx="135">
                  <c:v>0.785714285714286</c:v>
                </c:pt>
                <c:pt idx="136">
                  <c:v>0.714285714285714</c:v>
                </c:pt>
                <c:pt idx="137">
                  <c:v>0.785714285714286</c:v>
                </c:pt>
                <c:pt idx="138">
                  <c:v>0.785714285714286</c:v>
                </c:pt>
                <c:pt idx="139">
                  <c:v>0.785714285714286</c:v>
                </c:pt>
                <c:pt idx="140">
                  <c:v>0.625</c:v>
                </c:pt>
                <c:pt idx="141">
                  <c:v>0.125</c:v>
                </c:pt>
                <c:pt idx="142">
                  <c:v>0.5625</c:v>
                </c:pt>
                <c:pt idx="143">
                  <c:v>0.75</c:v>
                </c:pt>
                <c:pt idx="144">
                  <c:v>0.833333333333333</c:v>
                </c:pt>
                <c:pt idx="145">
                  <c:v>0.833333333333333</c:v>
                </c:pt>
                <c:pt idx="146">
                  <c:v>0.714285714285714</c:v>
                </c:pt>
                <c:pt idx="147">
                  <c:v>0.952380952380952</c:v>
                </c:pt>
                <c:pt idx="148">
                  <c:v>0.0909090909090909</c:v>
                </c:pt>
                <c:pt idx="149">
                  <c:v>0.727272727272727</c:v>
                </c:pt>
                <c:pt idx="150">
                  <c:v>0.111111111111111</c:v>
                </c:pt>
                <c:pt idx="151">
                  <c:v>0.333333333333333</c:v>
                </c:pt>
                <c:pt idx="152">
                  <c:v>0.111111111111111</c:v>
                </c:pt>
                <c:pt idx="153">
                  <c:v>0.0606060606060606</c:v>
                </c:pt>
                <c:pt idx="154">
                  <c:v>0.0606060606060606</c:v>
                </c:pt>
                <c:pt idx="155">
                  <c:v>0.484848484848485</c:v>
                </c:pt>
                <c:pt idx="156">
                  <c:v>0.0526315789473684</c:v>
                </c:pt>
                <c:pt idx="157">
                  <c:v>0.0526315789473684</c:v>
                </c:pt>
                <c:pt idx="158">
                  <c:v>0.0606060606060606</c:v>
                </c:pt>
                <c:pt idx="159">
                  <c:v>0.0405405405405405</c:v>
                </c:pt>
                <c:pt idx="160">
                  <c:v>0.0405405405405405</c:v>
                </c:pt>
                <c:pt idx="161">
                  <c:v>0.77027027027027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369224"/>
        <c:axId val="2131011128"/>
      </c:scatterChart>
      <c:valAx>
        <c:axId val="2131369224"/>
        <c:scaling>
          <c:orientation val="minMax"/>
          <c:max val="1.5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2400"/>
                </a:pPr>
                <a:r>
                  <a:rPr lang="en-US" sz="2400"/>
                  <a:t>Solve signal-to-noise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31011128"/>
        <c:crosses val="autoZero"/>
        <c:crossBetween val="midCat"/>
        <c:majorUnit val="0.5"/>
      </c:valAx>
      <c:valAx>
        <c:axId val="2131011128"/>
        <c:scaling>
          <c:orientation val="minMax"/>
          <c:max val="1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2400"/>
                </a:pPr>
                <a:r>
                  <a:rPr lang="en-US" sz="2400"/>
                  <a:t>Fraction of sites found</a:t>
                </a:r>
              </a:p>
            </c:rich>
          </c:tx>
          <c:layout>
            <c:manualLayout>
              <c:xMode val="edge"/>
              <c:yMode val="edge"/>
              <c:x val="0.0207357640077599"/>
              <c:y val="0.210200923160467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2000" b="1" i="0"/>
            </a:pPr>
            <a:endParaRPr lang="en-US"/>
          </a:p>
        </c:txPr>
        <c:crossAx val="2131369224"/>
        <c:crosses val="autoZero"/>
        <c:crossBetween val="midCat"/>
        <c:majorUnit val="0.2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42334</xdr:colOff>
      <xdr:row>176</xdr:row>
      <xdr:rowOff>171450</xdr:rowOff>
    </xdr:from>
    <xdr:to>
      <xdr:col>26</xdr:col>
      <xdr:colOff>118534</xdr:colOff>
      <xdr:row>203</xdr:row>
      <xdr:rowOff>38100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218</xdr:row>
      <xdr:rowOff>50800</xdr:rowOff>
    </xdr:from>
    <xdr:to>
      <xdr:col>19</xdr:col>
      <xdr:colOff>609600</xdr:colOff>
      <xdr:row>249</xdr:row>
      <xdr:rowOff>38100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355600</xdr:colOff>
      <xdr:row>33</xdr:row>
      <xdr:rowOff>76200</xdr:rowOff>
    </xdr:from>
    <xdr:to>
      <xdr:col>35</xdr:col>
      <xdr:colOff>330200</xdr:colOff>
      <xdr:row>65</xdr:row>
      <xdr:rowOff>177800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27</xdr:col>
      <xdr:colOff>342900</xdr:colOff>
      <xdr:row>3</xdr:row>
      <xdr:rowOff>127000</xdr:rowOff>
    </xdr:from>
    <xdr:to>
      <xdr:col>38</xdr:col>
      <xdr:colOff>571500</xdr:colOff>
      <xdr:row>32</xdr:row>
      <xdr:rowOff>82550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251</xdr:row>
      <xdr:rowOff>0</xdr:rowOff>
    </xdr:from>
    <xdr:to>
      <xdr:col>19</xdr:col>
      <xdr:colOff>609600</xdr:colOff>
      <xdr:row>281</xdr:row>
      <xdr:rowOff>177800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284</xdr:row>
      <xdr:rowOff>0</xdr:rowOff>
    </xdr:from>
    <xdr:to>
      <xdr:col>19</xdr:col>
      <xdr:colOff>609600</xdr:colOff>
      <xdr:row>314</xdr:row>
      <xdr:rowOff>177800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318</xdr:row>
      <xdr:rowOff>0</xdr:rowOff>
    </xdr:from>
    <xdr:to>
      <xdr:col>19</xdr:col>
      <xdr:colOff>609600</xdr:colOff>
      <xdr:row>348</xdr:row>
      <xdr:rowOff>177800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44</xdr:col>
      <xdr:colOff>355600</xdr:colOff>
      <xdr:row>215</xdr:row>
      <xdr:rowOff>50800</xdr:rowOff>
    </xdr:from>
    <xdr:to>
      <xdr:col>58</xdr:col>
      <xdr:colOff>152400</xdr:colOff>
      <xdr:row>246</xdr:row>
      <xdr:rowOff>25400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44</xdr:col>
      <xdr:colOff>355600</xdr:colOff>
      <xdr:row>247</xdr:row>
      <xdr:rowOff>50800</xdr:rowOff>
    </xdr:from>
    <xdr:to>
      <xdr:col>58</xdr:col>
      <xdr:colOff>152400</xdr:colOff>
      <xdr:row>278</xdr:row>
      <xdr:rowOff>25400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44</xdr:col>
      <xdr:colOff>355600</xdr:colOff>
      <xdr:row>279</xdr:row>
      <xdr:rowOff>50800</xdr:rowOff>
    </xdr:from>
    <xdr:to>
      <xdr:col>58</xdr:col>
      <xdr:colOff>152400</xdr:colOff>
      <xdr:row>310</xdr:row>
      <xdr:rowOff>25400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44</xdr:col>
      <xdr:colOff>368300</xdr:colOff>
      <xdr:row>318</xdr:row>
      <xdr:rowOff>127000</xdr:rowOff>
    </xdr:from>
    <xdr:to>
      <xdr:col>55</xdr:col>
      <xdr:colOff>508000</xdr:colOff>
      <xdr:row>345</xdr:row>
      <xdr:rowOff>165100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44</xdr:col>
      <xdr:colOff>355601</xdr:colOff>
      <xdr:row>346</xdr:row>
      <xdr:rowOff>50801</xdr:rowOff>
    </xdr:from>
    <xdr:to>
      <xdr:col>55</xdr:col>
      <xdr:colOff>524934</xdr:colOff>
      <xdr:row>372</xdr:row>
      <xdr:rowOff>1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44</xdr:col>
      <xdr:colOff>389466</xdr:colOff>
      <xdr:row>360</xdr:row>
      <xdr:rowOff>67734</xdr:rowOff>
    </xdr:from>
    <xdr:to>
      <xdr:col>55</xdr:col>
      <xdr:colOff>524933</xdr:colOff>
      <xdr:row>386</xdr:row>
      <xdr:rowOff>76199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19</xdr:col>
      <xdr:colOff>762000</xdr:colOff>
      <xdr:row>218</xdr:row>
      <xdr:rowOff>33867</xdr:rowOff>
    </xdr:from>
    <xdr:to>
      <xdr:col>33</xdr:col>
      <xdr:colOff>541866</xdr:colOff>
      <xdr:row>249</xdr:row>
      <xdr:rowOff>21167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6"/>
  <sheetViews>
    <sheetView tabSelected="1" topLeftCell="E220" zoomScale="50" zoomScaleNormal="50" zoomScalePageLayoutView="50" workbookViewId="0">
      <selection activeCell="Y268" sqref="Y268"/>
    </sheetView>
  </sheetViews>
  <sheetFormatPr baseColWidth="10" defaultRowHeight="15" x14ac:dyDescent="0"/>
  <sheetData>
    <row r="1" spans="1:32">
      <c r="A1" t="s">
        <v>174</v>
      </c>
      <c r="B1" t="s">
        <v>163</v>
      </c>
      <c r="C1" t="s">
        <v>190</v>
      </c>
      <c r="D1" t="s">
        <v>164</v>
      </c>
      <c r="E1" t="s">
        <v>165</v>
      </c>
      <c r="F1" t="s">
        <v>175</v>
      </c>
      <c r="G1" t="s">
        <v>176</v>
      </c>
      <c r="H1" t="s">
        <v>177</v>
      </c>
      <c r="I1" t="s">
        <v>91</v>
      </c>
      <c r="J1" t="s">
        <v>179</v>
      </c>
      <c r="K1" t="s">
        <v>169</v>
      </c>
      <c r="L1" t="s">
        <v>166</v>
      </c>
      <c r="M1" t="s">
        <v>167</v>
      </c>
      <c r="N1" t="s">
        <v>170</v>
      </c>
      <c r="O1" t="s">
        <v>180</v>
      </c>
      <c r="P1" t="s">
        <v>171</v>
      </c>
      <c r="Q1" t="s">
        <v>172</v>
      </c>
      <c r="R1" t="s">
        <v>173</v>
      </c>
      <c r="S1" t="s">
        <v>168</v>
      </c>
      <c r="T1" t="s">
        <v>164</v>
      </c>
      <c r="U1" t="s">
        <v>165</v>
      </c>
      <c r="V1" t="s">
        <v>175</v>
      </c>
      <c r="W1" t="s">
        <v>176</v>
      </c>
      <c r="X1" t="s">
        <v>177</v>
      </c>
      <c r="Y1" t="s">
        <v>91</v>
      </c>
      <c r="AA1" t="s">
        <v>183</v>
      </c>
      <c r="AB1" t="s">
        <v>182</v>
      </c>
      <c r="AC1" t="s">
        <v>181</v>
      </c>
      <c r="AD1" t="s">
        <v>180</v>
      </c>
      <c r="AE1" t="s">
        <v>184</v>
      </c>
      <c r="AF1" t="s">
        <v>185</v>
      </c>
    </row>
    <row r="2" spans="1:32">
      <c r="A2" t="s">
        <v>2</v>
      </c>
      <c r="B2">
        <v>1</v>
      </c>
      <c r="C2" t="s">
        <v>186</v>
      </c>
      <c r="D2">
        <v>1</v>
      </c>
      <c r="E2">
        <v>0</v>
      </c>
      <c r="F2">
        <v>0</v>
      </c>
      <c r="G2">
        <v>0</v>
      </c>
      <c r="H2">
        <v>0</v>
      </c>
      <c r="I2">
        <v>1</v>
      </c>
      <c r="J2">
        <v>5.7</v>
      </c>
      <c r="K2">
        <v>14.94</v>
      </c>
      <c r="L2">
        <v>5847.52</v>
      </c>
      <c r="M2">
        <v>0.56000000000000005</v>
      </c>
      <c r="N2">
        <v>-1.26603759105E-2</v>
      </c>
      <c r="O2">
        <f t="shared" ref="O2:O33" si="0">N2*SQRT(Q2)</f>
        <v>-0.99728088240025026</v>
      </c>
      <c r="P2">
        <v>1</v>
      </c>
      <c r="Q2">
        <v>6205</v>
      </c>
      <c r="R2">
        <v>1.9022699999999999</v>
      </c>
      <c r="S2">
        <f t="shared" ref="S2:S33" si="1">L2*$M$168</f>
        <v>0</v>
      </c>
      <c r="T2">
        <f t="shared" ref="T2:T33" si="2">D2/$B2</f>
        <v>1</v>
      </c>
      <c r="U2">
        <f t="shared" ref="U2:U33" si="3">E2/$B2</f>
        <v>0</v>
      </c>
      <c r="V2">
        <f t="shared" ref="V2:V33" si="4">F2/$B2</f>
        <v>0</v>
      </c>
      <c r="W2">
        <f t="shared" ref="W2:W33" si="5">G2/$B2</f>
        <v>0</v>
      </c>
      <c r="X2">
        <f t="shared" ref="X2:X33" si="6">H2/$B2</f>
        <v>0</v>
      </c>
      <c r="Y2">
        <f t="shared" ref="Y2:Y33" si="7">I2/$B2</f>
        <v>1</v>
      </c>
      <c r="Z2">
        <f t="shared" ref="Z2:Z33" si="8">V2-Y2</f>
        <v>-1</v>
      </c>
      <c r="AA2">
        <v>6205</v>
      </c>
      <c r="AB2">
        <v>14.9</v>
      </c>
      <c r="AC2">
        <v>-1.34E-2</v>
      </c>
      <c r="AD2">
        <f t="shared" ref="AD2:AD33" si="9">AC2*SQRT(AA2)</f>
        <v>-1.0555424198013077</v>
      </c>
      <c r="AE2">
        <f t="shared" ref="AE2:AE33" si="10">-0.0078*2+0.952*AD2+9.9249</f>
        <v>8.9044236163491544</v>
      </c>
      <c r="AF2">
        <f t="shared" ref="AF2:AF33" si="11">MIN(20,AE2)</f>
        <v>8.9044236163491544</v>
      </c>
    </row>
    <row r="3" spans="1:32">
      <c r="A3" t="s">
        <v>1</v>
      </c>
      <c r="B3">
        <v>1</v>
      </c>
      <c r="C3" t="s">
        <v>186</v>
      </c>
      <c r="D3">
        <v>1</v>
      </c>
      <c r="E3">
        <v>1</v>
      </c>
      <c r="F3">
        <v>0</v>
      </c>
      <c r="G3">
        <v>0</v>
      </c>
      <c r="H3">
        <v>0</v>
      </c>
      <c r="I3">
        <v>1</v>
      </c>
      <c r="J3">
        <v>4.5999999999999996</v>
      </c>
      <c r="K3">
        <v>15.18</v>
      </c>
      <c r="L3">
        <v>5133.1499999999996</v>
      </c>
      <c r="M3">
        <v>0.45</v>
      </c>
      <c r="N3">
        <v>-1.5402417103000001E-2</v>
      </c>
      <c r="O3">
        <f t="shared" si="0"/>
        <v>-1.2645937865877241</v>
      </c>
      <c r="P3">
        <v>1</v>
      </c>
      <c r="Q3">
        <v>6741</v>
      </c>
      <c r="R3">
        <v>1.85002</v>
      </c>
      <c r="S3">
        <f t="shared" si="1"/>
        <v>0</v>
      </c>
      <c r="T3">
        <f t="shared" si="2"/>
        <v>1</v>
      </c>
      <c r="U3">
        <f t="shared" si="3"/>
        <v>1</v>
      </c>
      <c r="V3">
        <f t="shared" si="4"/>
        <v>0</v>
      </c>
      <c r="W3">
        <f t="shared" si="5"/>
        <v>0</v>
      </c>
      <c r="X3">
        <f t="shared" si="6"/>
        <v>0</v>
      </c>
      <c r="Y3">
        <f t="shared" si="7"/>
        <v>1</v>
      </c>
      <c r="Z3">
        <f t="shared" si="8"/>
        <v>-1</v>
      </c>
      <c r="AA3">
        <v>6741</v>
      </c>
      <c r="AB3">
        <v>15.2</v>
      </c>
      <c r="AC3">
        <v>-1.55E-2</v>
      </c>
      <c r="AD3">
        <f t="shared" si="9"/>
        <v>-1.2726056930565728</v>
      </c>
      <c r="AE3">
        <f t="shared" si="10"/>
        <v>8.6977793802101413</v>
      </c>
      <c r="AF3">
        <f t="shared" si="11"/>
        <v>8.6977793802101413</v>
      </c>
    </row>
    <row r="4" spans="1:32">
      <c r="A4" t="s">
        <v>0</v>
      </c>
      <c r="B4">
        <v>1</v>
      </c>
      <c r="C4" t="s">
        <v>186</v>
      </c>
      <c r="D4">
        <v>1</v>
      </c>
      <c r="E4">
        <v>0</v>
      </c>
      <c r="F4">
        <v>0</v>
      </c>
      <c r="G4">
        <v>0</v>
      </c>
      <c r="H4">
        <v>0</v>
      </c>
      <c r="I4">
        <v>1</v>
      </c>
      <c r="J4">
        <v>9.4</v>
      </c>
      <c r="K4">
        <v>22.14</v>
      </c>
      <c r="L4">
        <v>531.84</v>
      </c>
      <c r="M4">
        <v>0.08</v>
      </c>
      <c r="N4">
        <v>-7.3342511842899999E-3</v>
      </c>
      <c r="O4">
        <f t="shared" si="0"/>
        <v>-0.44182395989344769</v>
      </c>
      <c r="P4">
        <v>1</v>
      </c>
      <c r="Q4">
        <v>3629</v>
      </c>
      <c r="R4">
        <v>2.28118</v>
      </c>
      <c r="S4">
        <f t="shared" si="1"/>
        <v>0</v>
      </c>
      <c r="T4">
        <f t="shared" si="2"/>
        <v>1</v>
      </c>
      <c r="U4">
        <f t="shared" si="3"/>
        <v>0</v>
      </c>
      <c r="V4">
        <f t="shared" si="4"/>
        <v>0</v>
      </c>
      <c r="W4">
        <f t="shared" si="5"/>
        <v>0</v>
      </c>
      <c r="X4">
        <f t="shared" si="6"/>
        <v>0</v>
      </c>
      <c r="Y4">
        <f t="shared" si="7"/>
        <v>1</v>
      </c>
      <c r="Z4">
        <f t="shared" si="8"/>
        <v>-1</v>
      </c>
      <c r="AA4">
        <v>3629</v>
      </c>
      <c r="AB4">
        <v>22.1</v>
      </c>
      <c r="AC4">
        <v>-7.3000000000000001E-3</v>
      </c>
      <c r="AD4">
        <f t="shared" si="9"/>
        <v>-0.4397606280694078</v>
      </c>
      <c r="AE4">
        <f t="shared" si="10"/>
        <v>9.4906478820779228</v>
      </c>
      <c r="AF4">
        <f t="shared" si="11"/>
        <v>9.4906478820779228</v>
      </c>
    </row>
    <row r="5" spans="1:32">
      <c r="A5" t="s">
        <v>92</v>
      </c>
      <c r="B5">
        <v>1</v>
      </c>
      <c r="C5" t="s">
        <v>186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8.1</v>
      </c>
      <c r="K5">
        <v>25.13</v>
      </c>
      <c r="L5">
        <v>2632.11</v>
      </c>
      <c r="M5">
        <v>0.39</v>
      </c>
      <c r="N5">
        <v>3.1258024578800003E-2</v>
      </c>
      <c r="O5">
        <f t="shared" si="0"/>
        <v>1.8749604352750426</v>
      </c>
      <c r="P5">
        <v>1</v>
      </c>
      <c r="Q5">
        <v>3598</v>
      </c>
      <c r="R5">
        <v>2.2940999999999998</v>
      </c>
      <c r="S5">
        <f t="shared" si="1"/>
        <v>0</v>
      </c>
      <c r="T5">
        <f t="shared" si="2"/>
        <v>0</v>
      </c>
      <c r="U5">
        <f t="shared" si="3"/>
        <v>0</v>
      </c>
      <c r="V5">
        <f t="shared" si="4"/>
        <v>0</v>
      </c>
      <c r="W5">
        <f t="shared" si="5"/>
        <v>0</v>
      </c>
      <c r="X5">
        <f t="shared" si="6"/>
        <v>0</v>
      </c>
      <c r="Y5">
        <f t="shared" si="7"/>
        <v>1</v>
      </c>
      <c r="Z5">
        <f t="shared" si="8"/>
        <v>-1</v>
      </c>
      <c r="AA5">
        <v>3598</v>
      </c>
      <c r="AB5">
        <v>25.1</v>
      </c>
      <c r="AC5">
        <v>3.1300000000000001E-2</v>
      </c>
      <c r="AD5">
        <f t="shared" si="9"/>
        <v>1.8774782608594969</v>
      </c>
      <c r="AE5">
        <f t="shared" si="10"/>
        <v>11.69665930433824</v>
      </c>
      <c r="AF5">
        <f t="shared" si="11"/>
        <v>11.69665930433824</v>
      </c>
    </row>
    <row r="6" spans="1:32">
      <c r="A6" t="s">
        <v>3</v>
      </c>
      <c r="B6">
        <v>2</v>
      </c>
      <c r="C6" t="s">
        <v>186</v>
      </c>
      <c r="D6">
        <v>2</v>
      </c>
      <c r="E6">
        <v>2</v>
      </c>
      <c r="F6">
        <v>2</v>
      </c>
      <c r="G6">
        <v>2</v>
      </c>
      <c r="H6">
        <v>2</v>
      </c>
      <c r="I6">
        <v>2</v>
      </c>
      <c r="J6">
        <v>5.0999999999999996</v>
      </c>
      <c r="K6">
        <v>12.05</v>
      </c>
      <c r="L6">
        <v>3907.5</v>
      </c>
      <c r="M6">
        <v>0.6</v>
      </c>
      <c r="N6">
        <v>8.5022364889000002E-3</v>
      </c>
      <c r="O6">
        <f t="shared" si="0"/>
        <v>0.74037834648905265</v>
      </c>
      <c r="P6">
        <v>2</v>
      </c>
      <c r="Q6">
        <v>7583</v>
      </c>
      <c r="R6">
        <v>1.79</v>
      </c>
      <c r="S6">
        <f t="shared" si="1"/>
        <v>0</v>
      </c>
      <c r="T6">
        <f t="shared" si="2"/>
        <v>1</v>
      </c>
      <c r="U6">
        <f t="shared" si="3"/>
        <v>1</v>
      </c>
      <c r="V6">
        <f t="shared" si="4"/>
        <v>1</v>
      </c>
      <c r="W6">
        <f t="shared" si="5"/>
        <v>1</v>
      </c>
      <c r="X6">
        <f t="shared" si="6"/>
        <v>1</v>
      </c>
      <c r="Y6">
        <f t="shared" si="7"/>
        <v>1</v>
      </c>
      <c r="Z6">
        <f t="shared" si="8"/>
        <v>0</v>
      </c>
      <c r="AA6">
        <v>7583</v>
      </c>
      <c r="AB6">
        <v>12.1</v>
      </c>
      <c r="AC6">
        <v>8.5000000000000006E-3</v>
      </c>
      <c r="AD6">
        <f t="shared" si="9"/>
        <v>0.74018359209050288</v>
      </c>
      <c r="AE6">
        <f t="shared" si="10"/>
        <v>10.613954779670157</v>
      </c>
      <c r="AF6">
        <f t="shared" si="11"/>
        <v>10.613954779670157</v>
      </c>
    </row>
    <row r="7" spans="1:32">
      <c r="A7" t="s">
        <v>4</v>
      </c>
      <c r="B7">
        <v>2</v>
      </c>
      <c r="C7" t="s">
        <v>186</v>
      </c>
      <c r="D7">
        <v>2</v>
      </c>
      <c r="E7">
        <v>2</v>
      </c>
      <c r="F7">
        <v>2</v>
      </c>
      <c r="G7">
        <v>2</v>
      </c>
      <c r="H7">
        <v>2</v>
      </c>
      <c r="I7">
        <v>2</v>
      </c>
      <c r="J7">
        <v>5.7</v>
      </c>
      <c r="K7">
        <v>12.64</v>
      </c>
      <c r="L7">
        <v>2937.5</v>
      </c>
      <c r="M7">
        <v>0.5</v>
      </c>
      <c r="N7">
        <v>2.2357683765000001E-2</v>
      </c>
      <c r="O7">
        <f t="shared" si="0"/>
        <v>1.8505626511613125</v>
      </c>
      <c r="P7">
        <v>2</v>
      </c>
      <c r="Q7">
        <v>6851</v>
      </c>
      <c r="R7">
        <v>1.8493599999999999</v>
      </c>
      <c r="S7">
        <f t="shared" si="1"/>
        <v>0</v>
      </c>
      <c r="T7">
        <f t="shared" si="2"/>
        <v>1</v>
      </c>
      <c r="U7">
        <f t="shared" si="3"/>
        <v>1</v>
      </c>
      <c r="V7">
        <f t="shared" si="4"/>
        <v>1</v>
      </c>
      <c r="W7">
        <f t="shared" si="5"/>
        <v>1</v>
      </c>
      <c r="X7">
        <f t="shared" si="6"/>
        <v>1</v>
      </c>
      <c r="Y7">
        <f t="shared" si="7"/>
        <v>1</v>
      </c>
      <c r="Z7">
        <f t="shared" si="8"/>
        <v>0</v>
      </c>
      <c r="AA7">
        <v>6851</v>
      </c>
      <c r="AB7">
        <v>12.6</v>
      </c>
      <c r="AC7">
        <v>2.24E-2</v>
      </c>
      <c r="AD7">
        <f t="shared" si="9"/>
        <v>1.854065198422105</v>
      </c>
      <c r="AE7">
        <f t="shared" si="10"/>
        <v>11.674370068897844</v>
      </c>
      <c r="AF7">
        <f t="shared" si="11"/>
        <v>11.674370068897844</v>
      </c>
    </row>
    <row r="8" spans="1:32">
      <c r="A8" t="s">
        <v>93</v>
      </c>
      <c r="B8">
        <v>2</v>
      </c>
      <c r="C8" t="s">
        <v>186</v>
      </c>
      <c r="D8">
        <v>2</v>
      </c>
      <c r="E8">
        <v>2</v>
      </c>
      <c r="F8">
        <v>2</v>
      </c>
      <c r="G8">
        <v>2</v>
      </c>
      <c r="H8">
        <v>2</v>
      </c>
      <c r="I8">
        <v>2</v>
      </c>
      <c r="J8">
        <v>25</v>
      </c>
      <c r="K8">
        <v>41.44</v>
      </c>
      <c r="L8">
        <v>4836.93</v>
      </c>
      <c r="M8">
        <v>0.21</v>
      </c>
      <c r="N8">
        <v>1.8408506676899999E-2</v>
      </c>
      <c r="O8">
        <f t="shared" si="0"/>
        <v>2.994991057650223</v>
      </c>
      <c r="P8">
        <v>2</v>
      </c>
      <c r="Q8">
        <v>26470</v>
      </c>
      <c r="R8">
        <v>1.60029</v>
      </c>
      <c r="S8">
        <f t="shared" si="1"/>
        <v>0</v>
      </c>
      <c r="T8">
        <f t="shared" si="2"/>
        <v>1</v>
      </c>
      <c r="U8">
        <f t="shared" si="3"/>
        <v>1</v>
      </c>
      <c r="V8">
        <f t="shared" si="4"/>
        <v>1</v>
      </c>
      <c r="W8">
        <f t="shared" si="5"/>
        <v>1</v>
      </c>
      <c r="X8">
        <f t="shared" si="6"/>
        <v>1</v>
      </c>
      <c r="Y8">
        <f t="shared" si="7"/>
        <v>1</v>
      </c>
      <c r="Z8">
        <f t="shared" si="8"/>
        <v>0</v>
      </c>
      <c r="AA8">
        <v>26470</v>
      </c>
      <c r="AB8">
        <v>41.4</v>
      </c>
      <c r="AC8">
        <v>1.84E-2</v>
      </c>
      <c r="AD8">
        <f t="shared" si="9"/>
        <v>2.9936070550424616</v>
      </c>
      <c r="AE8">
        <f t="shared" si="10"/>
        <v>12.759213916400423</v>
      </c>
      <c r="AF8">
        <f t="shared" si="11"/>
        <v>12.759213916400423</v>
      </c>
    </row>
    <row r="9" spans="1:32">
      <c r="A9" t="s">
        <v>14</v>
      </c>
      <c r="B9">
        <v>3</v>
      </c>
      <c r="C9" t="s">
        <v>186</v>
      </c>
      <c r="D9">
        <v>1</v>
      </c>
      <c r="E9">
        <v>0</v>
      </c>
      <c r="F9">
        <v>1</v>
      </c>
      <c r="G9">
        <v>1</v>
      </c>
      <c r="H9">
        <v>2</v>
      </c>
      <c r="I9">
        <v>1</v>
      </c>
      <c r="J9">
        <v>25</v>
      </c>
      <c r="K9">
        <v>7.3</v>
      </c>
      <c r="L9">
        <v>577.02</v>
      </c>
      <c r="M9">
        <v>0.18</v>
      </c>
      <c r="N9">
        <v>-1.9801881973799999E-2</v>
      </c>
      <c r="O9">
        <f t="shared" si="0"/>
        <v>-1.4601118785909208</v>
      </c>
      <c r="P9">
        <v>3</v>
      </c>
      <c r="Q9">
        <v>5437</v>
      </c>
      <c r="R9">
        <v>2.2062400000000002</v>
      </c>
      <c r="S9">
        <f t="shared" si="1"/>
        <v>0</v>
      </c>
      <c r="T9">
        <f t="shared" si="2"/>
        <v>0.33333333333333331</v>
      </c>
      <c r="U9">
        <f t="shared" si="3"/>
        <v>0</v>
      </c>
      <c r="V9">
        <f t="shared" si="4"/>
        <v>0.33333333333333331</v>
      </c>
      <c r="W9">
        <f t="shared" si="5"/>
        <v>0.33333333333333331</v>
      </c>
      <c r="X9">
        <f t="shared" si="6"/>
        <v>0.66666666666666663</v>
      </c>
      <c r="Y9">
        <f t="shared" si="7"/>
        <v>0.33333333333333331</v>
      </c>
      <c r="Z9">
        <f t="shared" si="8"/>
        <v>0</v>
      </c>
      <c r="AA9">
        <v>5437</v>
      </c>
      <c r="AB9">
        <v>7.3</v>
      </c>
      <c r="AC9">
        <v>-1.9800000000000002E-2</v>
      </c>
      <c r="AD9">
        <f t="shared" si="9"/>
        <v>-1.4599731093414017</v>
      </c>
      <c r="AE9">
        <f t="shared" si="10"/>
        <v>8.5194055999069853</v>
      </c>
      <c r="AF9">
        <f t="shared" si="11"/>
        <v>8.5194055999069853</v>
      </c>
    </row>
    <row r="10" spans="1:32">
      <c r="A10" t="s">
        <v>17</v>
      </c>
      <c r="B10">
        <v>3</v>
      </c>
      <c r="C10" t="s">
        <v>186</v>
      </c>
      <c r="D10">
        <v>2</v>
      </c>
      <c r="E10">
        <v>2</v>
      </c>
      <c r="F10">
        <v>2</v>
      </c>
      <c r="G10">
        <v>2</v>
      </c>
      <c r="H10">
        <v>2</v>
      </c>
      <c r="I10">
        <v>2</v>
      </c>
      <c r="J10">
        <v>4.5999999999999996</v>
      </c>
      <c r="K10">
        <v>19.350000000000001</v>
      </c>
      <c r="L10">
        <v>5339.2</v>
      </c>
      <c r="M10">
        <v>0.47</v>
      </c>
      <c r="N10">
        <v>3.5223537258000003E-2</v>
      </c>
      <c r="O10">
        <f t="shared" si="0"/>
        <v>5.3295900712018236</v>
      </c>
      <c r="P10">
        <v>3</v>
      </c>
      <c r="Q10">
        <v>22894</v>
      </c>
      <c r="R10">
        <v>1.45048</v>
      </c>
      <c r="S10">
        <f t="shared" si="1"/>
        <v>0</v>
      </c>
      <c r="T10">
        <f t="shared" si="2"/>
        <v>0.66666666666666663</v>
      </c>
      <c r="U10">
        <f t="shared" si="3"/>
        <v>0.66666666666666663</v>
      </c>
      <c r="V10">
        <f t="shared" si="4"/>
        <v>0.66666666666666663</v>
      </c>
      <c r="W10">
        <f t="shared" si="5"/>
        <v>0.66666666666666663</v>
      </c>
      <c r="X10">
        <f t="shared" si="6"/>
        <v>0.66666666666666663</v>
      </c>
      <c r="Y10">
        <f t="shared" si="7"/>
        <v>0.66666666666666663</v>
      </c>
      <c r="Z10">
        <f t="shared" si="8"/>
        <v>0</v>
      </c>
      <c r="AA10">
        <v>22894</v>
      </c>
      <c r="AB10">
        <v>19.399999999999999</v>
      </c>
      <c r="AC10">
        <v>3.5299999999999998E-2</v>
      </c>
      <c r="AD10">
        <f t="shared" si="9"/>
        <v>5.3411594677560412</v>
      </c>
      <c r="AE10">
        <f t="shared" si="10"/>
        <v>14.99408381330375</v>
      </c>
      <c r="AF10">
        <f t="shared" si="11"/>
        <v>14.99408381330375</v>
      </c>
    </row>
    <row r="11" spans="1:32">
      <c r="A11" t="s">
        <v>16</v>
      </c>
      <c r="B11">
        <v>3</v>
      </c>
      <c r="C11" t="s">
        <v>186</v>
      </c>
      <c r="D11">
        <v>2</v>
      </c>
      <c r="E11">
        <v>1</v>
      </c>
      <c r="F11">
        <v>3</v>
      </c>
      <c r="G11">
        <v>3</v>
      </c>
      <c r="H11">
        <v>3</v>
      </c>
      <c r="I11">
        <v>2</v>
      </c>
      <c r="J11">
        <v>4.0999999999999996</v>
      </c>
      <c r="K11">
        <v>23.78</v>
      </c>
      <c r="L11">
        <v>6179.94</v>
      </c>
      <c r="M11">
        <v>0.54</v>
      </c>
      <c r="N11">
        <v>2.6787721142800001E-2</v>
      </c>
      <c r="O11">
        <f t="shared" si="0"/>
        <v>4.075961059329841</v>
      </c>
      <c r="P11">
        <v>3</v>
      </c>
      <c r="Q11">
        <v>23152</v>
      </c>
      <c r="R11">
        <v>1.4501599999999999</v>
      </c>
      <c r="S11">
        <f t="shared" si="1"/>
        <v>0</v>
      </c>
      <c r="T11">
        <f t="shared" si="2"/>
        <v>0.66666666666666663</v>
      </c>
      <c r="U11">
        <f t="shared" si="3"/>
        <v>0.33333333333333331</v>
      </c>
      <c r="V11">
        <f t="shared" si="4"/>
        <v>1</v>
      </c>
      <c r="W11">
        <f t="shared" si="5"/>
        <v>1</v>
      </c>
      <c r="X11">
        <f t="shared" si="6"/>
        <v>1</v>
      </c>
      <c r="Y11">
        <f t="shared" si="7"/>
        <v>0.66666666666666663</v>
      </c>
      <c r="Z11">
        <f t="shared" si="8"/>
        <v>0.33333333333333337</v>
      </c>
      <c r="AA11">
        <v>23152</v>
      </c>
      <c r="AB11">
        <v>23.8</v>
      </c>
      <c r="AC11">
        <v>2.6800000000000001E-2</v>
      </c>
      <c r="AD11">
        <f t="shared" si="9"/>
        <v>4.0778293833852342</v>
      </c>
      <c r="AE11">
        <f t="shared" si="10"/>
        <v>13.791393572982741</v>
      </c>
      <c r="AF11">
        <f t="shared" si="11"/>
        <v>13.791393572982741</v>
      </c>
    </row>
    <row r="12" spans="1:32">
      <c r="A12" t="s">
        <v>18</v>
      </c>
      <c r="B12">
        <v>3</v>
      </c>
      <c r="C12" t="s">
        <v>186</v>
      </c>
      <c r="D12">
        <v>2</v>
      </c>
      <c r="E12">
        <v>2</v>
      </c>
      <c r="F12">
        <v>2</v>
      </c>
      <c r="G12">
        <v>2</v>
      </c>
      <c r="H12">
        <v>2</v>
      </c>
      <c r="I12">
        <v>2</v>
      </c>
      <c r="J12">
        <v>2.6</v>
      </c>
      <c r="K12">
        <v>29.78</v>
      </c>
      <c r="L12">
        <v>7371.4333333300001</v>
      </c>
      <c r="M12">
        <v>0.65</v>
      </c>
      <c r="N12">
        <v>4.0430691122599997E-2</v>
      </c>
      <c r="O12">
        <f t="shared" si="0"/>
        <v>6.1968525327801141</v>
      </c>
      <c r="P12">
        <v>3</v>
      </c>
      <c r="Q12">
        <v>23492</v>
      </c>
      <c r="R12">
        <v>1.4500500000000001</v>
      </c>
      <c r="S12">
        <f t="shared" si="1"/>
        <v>0</v>
      </c>
      <c r="T12">
        <f t="shared" si="2"/>
        <v>0.66666666666666663</v>
      </c>
      <c r="U12">
        <f t="shared" si="3"/>
        <v>0.66666666666666663</v>
      </c>
      <c r="V12">
        <f t="shared" si="4"/>
        <v>0.66666666666666663</v>
      </c>
      <c r="W12">
        <f t="shared" si="5"/>
        <v>0.66666666666666663</v>
      </c>
      <c r="X12">
        <f t="shared" si="6"/>
        <v>0.66666666666666663</v>
      </c>
      <c r="Y12">
        <f t="shared" si="7"/>
        <v>0.66666666666666663</v>
      </c>
      <c r="Z12">
        <f t="shared" si="8"/>
        <v>0</v>
      </c>
      <c r="AA12">
        <v>23492</v>
      </c>
      <c r="AB12">
        <v>29.8</v>
      </c>
      <c r="AC12">
        <v>4.0399999999999998E-2</v>
      </c>
      <c r="AD12">
        <f t="shared" si="9"/>
        <v>6.1921484736721224</v>
      </c>
      <c r="AE12">
        <f t="shared" si="10"/>
        <v>15.804225346935858</v>
      </c>
      <c r="AF12">
        <f t="shared" si="11"/>
        <v>15.804225346935858</v>
      </c>
    </row>
    <row r="13" spans="1:32">
      <c r="A13" t="s">
        <v>7</v>
      </c>
      <c r="B13">
        <v>3</v>
      </c>
      <c r="C13" t="s">
        <v>186</v>
      </c>
      <c r="D13">
        <v>3</v>
      </c>
      <c r="E13">
        <v>0</v>
      </c>
      <c r="F13">
        <v>0</v>
      </c>
      <c r="G13">
        <v>1</v>
      </c>
      <c r="H13">
        <v>1</v>
      </c>
      <c r="I13">
        <v>3</v>
      </c>
      <c r="J13">
        <v>17.899999999999999</v>
      </c>
      <c r="K13">
        <v>8.8000000000000007</v>
      </c>
      <c r="L13">
        <v>167.25</v>
      </c>
      <c r="M13">
        <v>0.03</v>
      </c>
      <c r="N13">
        <v>6.8356799067700001E-3</v>
      </c>
      <c r="O13">
        <f t="shared" si="0"/>
        <v>0.69371206367970062</v>
      </c>
      <c r="P13">
        <v>3</v>
      </c>
      <c r="Q13">
        <v>10299</v>
      </c>
      <c r="R13">
        <v>2.11313</v>
      </c>
      <c r="S13">
        <f t="shared" si="1"/>
        <v>0</v>
      </c>
      <c r="T13">
        <f t="shared" si="2"/>
        <v>1</v>
      </c>
      <c r="U13">
        <f t="shared" si="3"/>
        <v>0</v>
      </c>
      <c r="V13">
        <f t="shared" si="4"/>
        <v>0</v>
      </c>
      <c r="W13">
        <f t="shared" si="5"/>
        <v>0.33333333333333331</v>
      </c>
      <c r="X13">
        <f t="shared" si="6"/>
        <v>0.33333333333333331</v>
      </c>
      <c r="Y13">
        <f t="shared" si="7"/>
        <v>1</v>
      </c>
      <c r="Z13">
        <f t="shared" si="8"/>
        <v>-1</v>
      </c>
      <c r="AA13">
        <v>10299</v>
      </c>
      <c r="AB13">
        <v>8.8000000000000007</v>
      </c>
      <c r="AC13">
        <v>6.7999999999999996E-3</v>
      </c>
      <c r="AD13">
        <f t="shared" si="9"/>
        <v>0.69009112441763798</v>
      </c>
      <c r="AE13">
        <f t="shared" si="10"/>
        <v>10.566266750445591</v>
      </c>
      <c r="AF13">
        <f t="shared" si="11"/>
        <v>10.566266750445591</v>
      </c>
    </row>
    <row r="14" spans="1:32">
      <c r="A14" t="s">
        <v>15</v>
      </c>
      <c r="B14">
        <v>3</v>
      </c>
      <c r="C14" t="s">
        <v>186</v>
      </c>
      <c r="D14">
        <v>3</v>
      </c>
      <c r="E14">
        <v>1</v>
      </c>
      <c r="F14">
        <v>3</v>
      </c>
      <c r="G14">
        <v>3</v>
      </c>
      <c r="H14">
        <v>3</v>
      </c>
      <c r="I14">
        <v>3</v>
      </c>
      <c r="J14">
        <v>6.1</v>
      </c>
      <c r="K14">
        <v>9.5500000000000007</v>
      </c>
      <c r="L14">
        <v>1437.3</v>
      </c>
      <c r="M14">
        <v>0.45</v>
      </c>
      <c r="N14">
        <v>-2.8173044450999999E-3</v>
      </c>
      <c r="O14">
        <f t="shared" si="0"/>
        <v>-0.21346543067944007</v>
      </c>
      <c r="P14">
        <v>3</v>
      </c>
      <c r="Q14">
        <v>5741</v>
      </c>
      <c r="R14">
        <v>2.2139799999999998</v>
      </c>
      <c r="S14">
        <f t="shared" si="1"/>
        <v>0</v>
      </c>
      <c r="T14">
        <f t="shared" si="2"/>
        <v>1</v>
      </c>
      <c r="U14">
        <f t="shared" si="3"/>
        <v>0.33333333333333331</v>
      </c>
      <c r="V14">
        <f t="shared" si="4"/>
        <v>1</v>
      </c>
      <c r="W14">
        <f t="shared" si="5"/>
        <v>1</v>
      </c>
      <c r="X14">
        <f t="shared" si="6"/>
        <v>1</v>
      </c>
      <c r="Y14">
        <f t="shared" si="7"/>
        <v>1</v>
      </c>
      <c r="Z14">
        <f t="shared" si="8"/>
        <v>0</v>
      </c>
      <c r="AA14">
        <v>5741</v>
      </c>
      <c r="AB14">
        <v>9.6</v>
      </c>
      <c r="AC14">
        <v>-2.8E-3</v>
      </c>
      <c r="AD14">
        <f t="shared" si="9"/>
        <v>-0.21215428348256368</v>
      </c>
      <c r="AE14">
        <f t="shared" si="10"/>
        <v>9.7073291221245981</v>
      </c>
      <c r="AF14">
        <f t="shared" si="11"/>
        <v>9.7073291221245981</v>
      </c>
    </row>
    <row r="15" spans="1:32">
      <c r="A15" t="s">
        <v>5</v>
      </c>
      <c r="B15">
        <v>3</v>
      </c>
      <c r="C15" t="s">
        <v>186</v>
      </c>
      <c r="D15">
        <v>3</v>
      </c>
      <c r="E15">
        <v>0</v>
      </c>
      <c r="F15">
        <v>1</v>
      </c>
      <c r="G15">
        <v>1</v>
      </c>
      <c r="H15">
        <v>1</v>
      </c>
      <c r="I15">
        <v>3</v>
      </c>
      <c r="J15">
        <v>25</v>
      </c>
      <c r="K15">
        <v>9.92</v>
      </c>
      <c r="L15">
        <v>1302.26</v>
      </c>
      <c r="M15">
        <v>0.23</v>
      </c>
      <c r="N15">
        <v>-6.4622758175099998E-3</v>
      </c>
      <c r="O15">
        <f t="shared" si="0"/>
        <v>-0.66057609731257483</v>
      </c>
      <c r="P15">
        <v>3</v>
      </c>
      <c r="Q15">
        <v>10449</v>
      </c>
      <c r="R15">
        <v>2.1119599999999998</v>
      </c>
      <c r="S15">
        <f t="shared" si="1"/>
        <v>0</v>
      </c>
      <c r="T15">
        <f t="shared" si="2"/>
        <v>1</v>
      </c>
      <c r="U15">
        <f t="shared" si="3"/>
        <v>0</v>
      </c>
      <c r="V15">
        <f t="shared" si="4"/>
        <v>0.33333333333333331</v>
      </c>
      <c r="W15">
        <f t="shared" si="5"/>
        <v>0.33333333333333331</v>
      </c>
      <c r="X15">
        <f t="shared" si="6"/>
        <v>0.33333333333333331</v>
      </c>
      <c r="Y15">
        <f t="shared" si="7"/>
        <v>1</v>
      </c>
      <c r="Z15">
        <f t="shared" si="8"/>
        <v>-0.66666666666666674</v>
      </c>
      <c r="AA15">
        <v>10449</v>
      </c>
      <c r="AB15">
        <v>9.9</v>
      </c>
      <c r="AC15">
        <v>-6.4999999999999997E-3</v>
      </c>
      <c r="AD15">
        <f t="shared" si="9"/>
        <v>-0.66443227645863201</v>
      </c>
      <c r="AE15">
        <f t="shared" si="10"/>
        <v>9.2767604728113824</v>
      </c>
      <c r="AF15">
        <f t="shared" si="11"/>
        <v>9.2767604728113824</v>
      </c>
    </row>
    <row r="16" spans="1:32">
      <c r="A16" t="s">
        <v>12</v>
      </c>
      <c r="B16">
        <v>3</v>
      </c>
      <c r="C16" t="s">
        <v>186</v>
      </c>
      <c r="D16">
        <v>3</v>
      </c>
      <c r="E16">
        <v>3</v>
      </c>
      <c r="F16">
        <v>3</v>
      </c>
      <c r="G16">
        <v>3</v>
      </c>
      <c r="H16">
        <v>3</v>
      </c>
      <c r="I16">
        <v>3</v>
      </c>
      <c r="J16">
        <v>4.8</v>
      </c>
      <c r="K16">
        <v>10.67</v>
      </c>
      <c r="L16">
        <v>1572.04333333</v>
      </c>
      <c r="M16">
        <v>0.67</v>
      </c>
      <c r="N16">
        <v>3.89920283145E-3</v>
      </c>
      <c r="O16">
        <f t="shared" si="0"/>
        <v>0.25660783885869803</v>
      </c>
      <c r="P16">
        <v>3</v>
      </c>
      <c r="Q16">
        <v>4331</v>
      </c>
      <c r="R16">
        <v>2.29983</v>
      </c>
      <c r="S16">
        <f t="shared" si="1"/>
        <v>0</v>
      </c>
      <c r="T16">
        <f t="shared" si="2"/>
        <v>1</v>
      </c>
      <c r="U16">
        <f t="shared" si="3"/>
        <v>1</v>
      </c>
      <c r="V16">
        <f t="shared" si="4"/>
        <v>1</v>
      </c>
      <c r="W16">
        <f t="shared" si="5"/>
        <v>1</v>
      </c>
      <c r="X16">
        <f t="shared" si="6"/>
        <v>1</v>
      </c>
      <c r="Y16">
        <f t="shared" si="7"/>
        <v>1</v>
      </c>
      <c r="Z16">
        <f t="shared" si="8"/>
        <v>0</v>
      </c>
      <c r="AA16">
        <v>4331</v>
      </c>
      <c r="AB16">
        <v>10.7</v>
      </c>
      <c r="AC16">
        <v>3.8999999999999998E-3</v>
      </c>
      <c r="AD16">
        <f t="shared" si="9"/>
        <v>0.2566603007868572</v>
      </c>
      <c r="AE16">
        <f t="shared" si="10"/>
        <v>10.153640606349088</v>
      </c>
      <c r="AF16">
        <f t="shared" si="11"/>
        <v>10.153640606349088</v>
      </c>
    </row>
    <row r="17" spans="1:32">
      <c r="A17" t="s">
        <v>11</v>
      </c>
      <c r="B17">
        <v>3</v>
      </c>
      <c r="C17" t="s">
        <v>186</v>
      </c>
      <c r="D17">
        <v>3</v>
      </c>
      <c r="E17">
        <v>2</v>
      </c>
      <c r="F17">
        <v>3</v>
      </c>
      <c r="G17">
        <v>3</v>
      </c>
      <c r="H17">
        <v>3</v>
      </c>
      <c r="I17">
        <v>3</v>
      </c>
      <c r="J17">
        <v>4.8</v>
      </c>
      <c r="K17">
        <v>11.44</v>
      </c>
      <c r="L17">
        <v>1593.92</v>
      </c>
      <c r="M17">
        <v>0.68</v>
      </c>
      <c r="N17">
        <v>-1.33990099719E-2</v>
      </c>
      <c r="O17">
        <f t="shared" si="0"/>
        <v>-0.88676749536425348</v>
      </c>
      <c r="P17">
        <v>3</v>
      </c>
      <c r="Q17">
        <v>4380</v>
      </c>
      <c r="R17">
        <v>2.3001299999999998</v>
      </c>
      <c r="S17">
        <f t="shared" si="1"/>
        <v>0</v>
      </c>
      <c r="T17">
        <f t="shared" si="2"/>
        <v>1</v>
      </c>
      <c r="U17">
        <f t="shared" si="3"/>
        <v>0.66666666666666663</v>
      </c>
      <c r="V17">
        <f t="shared" si="4"/>
        <v>1</v>
      </c>
      <c r="W17">
        <f t="shared" si="5"/>
        <v>1</v>
      </c>
      <c r="X17">
        <f t="shared" si="6"/>
        <v>1</v>
      </c>
      <c r="Y17">
        <f t="shared" si="7"/>
        <v>1</v>
      </c>
      <c r="Z17">
        <f t="shared" si="8"/>
        <v>0</v>
      </c>
      <c r="AA17">
        <v>4380</v>
      </c>
      <c r="AB17">
        <v>11.4</v>
      </c>
      <c r="AC17">
        <v>-1.34E-2</v>
      </c>
      <c r="AD17">
        <f t="shared" si="9"/>
        <v>-0.88683301697670236</v>
      </c>
      <c r="AE17">
        <f t="shared" si="10"/>
        <v>9.0650349678381783</v>
      </c>
      <c r="AF17">
        <f t="shared" si="11"/>
        <v>9.0650349678381783</v>
      </c>
    </row>
    <row r="18" spans="1:32">
      <c r="A18" t="s">
        <v>6</v>
      </c>
      <c r="B18">
        <v>3</v>
      </c>
      <c r="C18" t="s">
        <v>186</v>
      </c>
      <c r="D18">
        <v>3</v>
      </c>
      <c r="E18">
        <v>2</v>
      </c>
      <c r="F18">
        <v>3</v>
      </c>
      <c r="G18">
        <v>1</v>
      </c>
      <c r="H18">
        <v>3</v>
      </c>
      <c r="I18">
        <v>3</v>
      </c>
      <c r="J18">
        <v>11.9</v>
      </c>
      <c r="K18">
        <v>13.84</v>
      </c>
      <c r="L18">
        <v>775.27333333299998</v>
      </c>
      <c r="M18">
        <v>0.14000000000000001</v>
      </c>
      <c r="N18">
        <v>2.5568346981299998E-2</v>
      </c>
      <c r="O18">
        <f t="shared" si="0"/>
        <v>2.6386236776666405</v>
      </c>
      <c r="P18">
        <v>3</v>
      </c>
      <c r="Q18">
        <v>10650</v>
      </c>
      <c r="R18">
        <v>2.1116299999999999</v>
      </c>
      <c r="S18">
        <f t="shared" si="1"/>
        <v>0</v>
      </c>
      <c r="T18">
        <f t="shared" si="2"/>
        <v>1</v>
      </c>
      <c r="U18">
        <f t="shared" si="3"/>
        <v>0.66666666666666663</v>
      </c>
      <c r="V18">
        <f t="shared" si="4"/>
        <v>1</v>
      </c>
      <c r="W18">
        <f t="shared" si="5"/>
        <v>0.33333333333333331</v>
      </c>
      <c r="X18">
        <f t="shared" si="6"/>
        <v>1</v>
      </c>
      <c r="Y18">
        <f t="shared" si="7"/>
        <v>1</v>
      </c>
      <c r="Z18">
        <f t="shared" si="8"/>
        <v>0</v>
      </c>
      <c r="AA18">
        <v>10650</v>
      </c>
      <c r="AB18">
        <v>13.8</v>
      </c>
      <c r="AC18">
        <v>2.5600000000000001E-2</v>
      </c>
      <c r="AD18">
        <f t="shared" si="9"/>
        <v>2.6418902323904376</v>
      </c>
      <c r="AE18">
        <f t="shared" si="10"/>
        <v>12.424379501235695</v>
      </c>
      <c r="AF18">
        <f t="shared" si="11"/>
        <v>12.424379501235695</v>
      </c>
    </row>
    <row r="19" spans="1:32">
      <c r="A19" t="s">
        <v>95</v>
      </c>
      <c r="B19">
        <v>3</v>
      </c>
      <c r="C19" t="s">
        <v>186</v>
      </c>
      <c r="D19">
        <v>3</v>
      </c>
      <c r="E19">
        <v>3</v>
      </c>
      <c r="F19">
        <v>3</v>
      </c>
      <c r="G19">
        <v>3</v>
      </c>
      <c r="H19">
        <v>3</v>
      </c>
      <c r="I19">
        <v>3</v>
      </c>
      <c r="J19">
        <v>4.0999999999999996</v>
      </c>
      <c r="K19">
        <v>15.18</v>
      </c>
      <c r="L19">
        <v>2131.5233333299998</v>
      </c>
      <c r="M19">
        <v>0.91</v>
      </c>
      <c r="N19">
        <v>1.1138799921600001E-2</v>
      </c>
      <c r="O19">
        <f t="shared" si="0"/>
        <v>0.72599003090243397</v>
      </c>
      <c r="P19">
        <v>3</v>
      </c>
      <c r="Q19">
        <v>4248</v>
      </c>
      <c r="R19">
        <v>2.2995700000000001</v>
      </c>
      <c r="S19">
        <f t="shared" si="1"/>
        <v>0</v>
      </c>
      <c r="T19">
        <f t="shared" si="2"/>
        <v>1</v>
      </c>
      <c r="U19">
        <f t="shared" si="3"/>
        <v>1</v>
      </c>
      <c r="V19">
        <f t="shared" si="4"/>
        <v>1</v>
      </c>
      <c r="W19">
        <f t="shared" si="5"/>
        <v>1</v>
      </c>
      <c r="X19">
        <f t="shared" si="6"/>
        <v>1</v>
      </c>
      <c r="Y19">
        <f t="shared" si="7"/>
        <v>1</v>
      </c>
      <c r="Z19">
        <f t="shared" si="8"/>
        <v>0</v>
      </c>
      <c r="AA19">
        <v>4248</v>
      </c>
      <c r="AB19">
        <v>15.2</v>
      </c>
      <c r="AC19">
        <v>1.11E-2</v>
      </c>
      <c r="AD19">
        <f t="shared" si="9"/>
        <v>0.7234611807139345</v>
      </c>
      <c r="AE19">
        <f t="shared" si="10"/>
        <v>10.598035044039666</v>
      </c>
      <c r="AF19">
        <f t="shared" si="11"/>
        <v>10.598035044039666</v>
      </c>
    </row>
    <row r="20" spans="1:32">
      <c r="A20" t="s">
        <v>13</v>
      </c>
      <c r="B20">
        <v>3</v>
      </c>
      <c r="C20" t="s">
        <v>186</v>
      </c>
      <c r="D20">
        <v>3</v>
      </c>
      <c r="E20">
        <v>2</v>
      </c>
      <c r="F20">
        <v>3</v>
      </c>
      <c r="G20">
        <v>3</v>
      </c>
      <c r="H20">
        <v>3</v>
      </c>
      <c r="I20">
        <v>3</v>
      </c>
      <c r="J20">
        <v>4.0999999999999996</v>
      </c>
      <c r="K20">
        <v>16.739999999999998</v>
      </c>
      <c r="L20">
        <v>2619</v>
      </c>
      <c r="M20">
        <v>0.97</v>
      </c>
      <c r="N20">
        <v>6.2886416928399996E-2</v>
      </c>
      <c r="O20">
        <f t="shared" si="0"/>
        <v>4.5147016724599895</v>
      </c>
      <c r="P20">
        <v>3</v>
      </c>
      <c r="Q20">
        <v>5154</v>
      </c>
      <c r="R20">
        <v>2.4000599999999999</v>
      </c>
      <c r="S20">
        <f t="shared" si="1"/>
        <v>0</v>
      </c>
      <c r="T20">
        <f t="shared" si="2"/>
        <v>1</v>
      </c>
      <c r="U20">
        <f t="shared" si="3"/>
        <v>0.66666666666666663</v>
      </c>
      <c r="V20">
        <f t="shared" si="4"/>
        <v>1</v>
      </c>
      <c r="W20">
        <f t="shared" si="5"/>
        <v>1</v>
      </c>
      <c r="X20">
        <f t="shared" si="6"/>
        <v>1</v>
      </c>
      <c r="Y20">
        <f t="shared" si="7"/>
        <v>1</v>
      </c>
      <c r="Z20">
        <f t="shared" si="8"/>
        <v>0</v>
      </c>
      <c r="AA20">
        <v>5154</v>
      </c>
      <c r="AB20">
        <v>16.7</v>
      </c>
      <c r="AC20">
        <v>6.2899999999999998E-2</v>
      </c>
      <c r="AD20">
        <f t="shared" si="9"/>
        <v>4.5156768197026675</v>
      </c>
      <c r="AE20">
        <f t="shared" si="10"/>
        <v>14.208224332356938</v>
      </c>
      <c r="AF20">
        <f t="shared" si="11"/>
        <v>14.208224332356938</v>
      </c>
    </row>
    <row r="21" spans="1:32">
      <c r="A21" t="s">
        <v>94</v>
      </c>
      <c r="B21">
        <v>3</v>
      </c>
      <c r="C21" t="s">
        <v>186</v>
      </c>
      <c r="D21">
        <v>3</v>
      </c>
      <c r="E21">
        <v>3</v>
      </c>
      <c r="F21">
        <v>3</v>
      </c>
      <c r="G21">
        <v>3</v>
      </c>
      <c r="H21">
        <v>3</v>
      </c>
      <c r="I21">
        <v>3</v>
      </c>
      <c r="J21">
        <v>3.6</v>
      </c>
      <c r="K21">
        <v>19.43</v>
      </c>
      <c r="L21">
        <v>3009.74</v>
      </c>
      <c r="M21">
        <v>1.22</v>
      </c>
      <c r="N21">
        <v>8.9781670778700001E-2</v>
      </c>
      <c r="O21">
        <f t="shared" si="0"/>
        <v>6.1747339998549213</v>
      </c>
      <c r="P21">
        <v>3</v>
      </c>
      <c r="Q21">
        <v>4730</v>
      </c>
      <c r="R21">
        <v>2.2511800000000002</v>
      </c>
      <c r="S21">
        <f t="shared" si="1"/>
        <v>0</v>
      </c>
      <c r="T21">
        <f t="shared" si="2"/>
        <v>1</v>
      </c>
      <c r="U21">
        <f t="shared" si="3"/>
        <v>1</v>
      </c>
      <c r="V21">
        <f t="shared" si="4"/>
        <v>1</v>
      </c>
      <c r="W21">
        <f t="shared" si="5"/>
        <v>1</v>
      </c>
      <c r="X21">
        <f t="shared" si="6"/>
        <v>1</v>
      </c>
      <c r="Y21">
        <f t="shared" si="7"/>
        <v>1</v>
      </c>
      <c r="Z21">
        <f t="shared" si="8"/>
        <v>0</v>
      </c>
      <c r="AA21">
        <v>4730</v>
      </c>
      <c r="AB21">
        <v>19.399999999999999</v>
      </c>
      <c r="AC21">
        <v>8.9800000000000005E-2</v>
      </c>
      <c r="AD21">
        <f t="shared" si="9"/>
        <v>6.1759945919665453</v>
      </c>
      <c r="AE21">
        <f t="shared" si="10"/>
        <v>15.788846851552151</v>
      </c>
      <c r="AF21">
        <f t="shared" si="11"/>
        <v>15.788846851552151</v>
      </c>
    </row>
    <row r="22" spans="1:32">
      <c r="A22" t="s">
        <v>8</v>
      </c>
      <c r="B22">
        <v>3</v>
      </c>
      <c r="C22" t="s">
        <v>186</v>
      </c>
      <c r="D22">
        <v>2</v>
      </c>
      <c r="E22">
        <v>2</v>
      </c>
      <c r="F22">
        <v>2</v>
      </c>
      <c r="G22">
        <v>2</v>
      </c>
      <c r="H22">
        <v>2</v>
      </c>
      <c r="I22">
        <v>3</v>
      </c>
      <c r="J22">
        <v>3.9</v>
      </c>
      <c r="K22">
        <v>23.53</v>
      </c>
      <c r="L22">
        <v>4751.04</v>
      </c>
      <c r="M22">
        <v>0.63</v>
      </c>
      <c r="N22">
        <v>1.4820303548499999E-3</v>
      </c>
      <c r="O22">
        <f t="shared" si="0"/>
        <v>0.17802263117941597</v>
      </c>
      <c r="P22">
        <v>3</v>
      </c>
      <c r="Q22">
        <v>14429</v>
      </c>
      <c r="R22">
        <v>1.7008300000000001</v>
      </c>
      <c r="S22">
        <f t="shared" si="1"/>
        <v>0</v>
      </c>
      <c r="T22">
        <f t="shared" si="2"/>
        <v>0.66666666666666663</v>
      </c>
      <c r="U22">
        <f t="shared" si="3"/>
        <v>0.66666666666666663</v>
      </c>
      <c r="V22">
        <f t="shared" si="4"/>
        <v>0.66666666666666663</v>
      </c>
      <c r="W22">
        <f t="shared" si="5"/>
        <v>0.66666666666666663</v>
      </c>
      <c r="X22">
        <f t="shared" si="6"/>
        <v>0.66666666666666663</v>
      </c>
      <c r="Y22">
        <f t="shared" si="7"/>
        <v>1</v>
      </c>
      <c r="Z22">
        <f t="shared" si="8"/>
        <v>-0.33333333333333337</v>
      </c>
      <c r="AA22">
        <v>14429</v>
      </c>
      <c r="AB22">
        <v>23.5</v>
      </c>
      <c r="AC22">
        <v>1.5E-3</v>
      </c>
      <c r="AD22">
        <f t="shared" si="9"/>
        <v>0.18018115883743227</v>
      </c>
      <c r="AE22">
        <f t="shared" si="10"/>
        <v>10.080832463213234</v>
      </c>
      <c r="AF22">
        <f t="shared" si="11"/>
        <v>10.080832463213234</v>
      </c>
    </row>
    <row r="23" spans="1:32">
      <c r="A23" t="s">
        <v>9</v>
      </c>
      <c r="B23">
        <v>3</v>
      </c>
      <c r="C23" t="s">
        <v>186</v>
      </c>
      <c r="D23">
        <v>2</v>
      </c>
      <c r="E23">
        <v>2</v>
      </c>
      <c r="F23">
        <v>2</v>
      </c>
      <c r="G23">
        <v>2</v>
      </c>
      <c r="H23">
        <v>2</v>
      </c>
      <c r="I23">
        <v>3</v>
      </c>
      <c r="J23">
        <v>3.4</v>
      </c>
      <c r="K23">
        <v>25.14</v>
      </c>
      <c r="L23">
        <v>4604.0766666700001</v>
      </c>
      <c r="M23">
        <v>0.61</v>
      </c>
      <c r="N23">
        <v>2.38875557244E-2</v>
      </c>
      <c r="O23">
        <f t="shared" si="0"/>
        <v>2.9073226021096774</v>
      </c>
      <c r="P23">
        <v>3</v>
      </c>
      <c r="Q23">
        <v>14813</v>
      </c>
      <c r="R23">
        <v>1.6993799999999999</v>
      </c>
      <c r="S23">
        <f t="shared" si="1"/>
        <v>0</v>
      </c>
      <c r="T23">
        <f t="shared" si="2"/>
        <v>0.66666666666666663</v>
      </c>
      <c r="U23">
        <f t="shared" si="3"/>
        <v>0.66666666666666663</v>
      </c>
      <c r="V23">
        <f t="shared" si="4"/>
        <v>0.66666666666666663</v>
      </c>
      <c r="W23">
        <f t="shared" si="5"/>
        <v>0.66666666666666663</v>
      </c>
      <c r="X23">
        <f t="shared" si="6"/>
        <v>0.66666666666666663</v>
      </c>
      <c r="Y23">
        <f t="shared" si="7"/>
        <v>1</v>
      </c>
      <c r="Z23">
        <f t="shared" si="8"/>
        <v>-0.33333333333333337</v>
      </c>
      <c r="AA23">
        <v>14813</v>
      </c>
      <c r="AB23">
        <v>25.1</v>
      </c>
      <c r="AC23">
        <v>2.3599999999999999E-2</v>
      </c>
      <c r="AD23">
        <f t="shared" si="9"/>
        <v>2.8723245777592754</v>
      </c>
      <c r="AE23">
        <f t="shared" si="10"/>
        <v>12.64375299802683</v>
      </c>
      <c r="AF23">
        <f t="shared" si="11"/>
        <v>12.64375299802683</v>
      </c>
    </row>
    <row r="24" spans="1:32">
      <c r="A24" t="s">
        <v>10</v>
      </c>
      <c r="B24">
        <v>3</v>
      </c>
      <c r="C24" t="s">
        <v>186</v>
      </c>
      <c r="D24">
        <v>2</v>
      </c>
      <c r="E24">
        <v>2</v>
      </c>
      <c r="F24">
        <v>2</v>
      </c>
      <c r="G24">
        <v>2</v>
      </c>
      <c r="H24">
        <v>2</v>
      </c>
      <c r="I24">
        <v>3</v>
      </c>
      <c r="J24">
        <v>2.6</v>
      </c>
      <c r="K24">
        <v>29.83</v>
      </c>
      <c r="L24">
        <v>6869.8933333300001</v>
      </c>
      <c r="M24">
        <v>0.91</v>
      </c>
      <c r="N24">
        <v>3.3238488963699998E-2</v>
      </c>
      <c r="O24">
        <f t="shared" si="0"/>
        <v>4.1012847483785917</v>
      </c>
      <c r="P24">
        <v>3</v>
      </c>
      <c r="Q24">
        <v>15225</v>
      </c>
      <c r="R24">
        <v>1.69933</v>
      </c>
      <c r="S24">
        <f t="shared" si="1"/>
        <v>0</v>
      </c>
      <c r="T24">
        <f t="shared" si="2"/>
        <v>0.66666666666666663</v>
      </c>
      <c r="U24">
        <f t="shared" si="3"/>
        <v>0.66666666666666663</v>
      </c>
      <c r="V24">
        <f t="shared" si="4"/>
        <v>0.66666666666666663</v>
      </c>
      <c r="W24">
        <f t="shared" si="5"/>
        <v>0.66666666666666663</v>
      </c>
      <c r="X24">
        <f t="shared" si="6"/>
        <v>0.66666666666666663</v>
      </c>
      <c r="Y24">
        <f t="shared" si="7"/>
        <v>1</v>
      </c>
      <c r="Z24">
        <f t="shared" si="8"/>
        <v>-0.33333333333333337</v>
      </c>
      <c r="AA24">
        <v>15225</v>
      </c>
      <c r="AB24">
        <v>29.8</v>
      </c>
      <c r="AC24">
        <v>3.3300000000000003E-2</v>
      </c>
      <c r="AD24">
        <f t="shared" si="9"/>
        <v>4.1088745721912714</v>
      </c>
      <c r="AE24">
        <f t="shared" si="10"/>
        <v>13.82094859272609</v>
      </c>
      <c r="AF24">
        <f t="shared" si="11"/>
        <v>13.82094859272609</v>
      </c>
    </row>
    <row r="25" spans="1:32">
      <c r="A25" t="s">
        <v>102</v>
      </c>
      <c r="B25">
        <v>4</v>
      </c>
      <c r="C25" t="s">
        <v>186</v>
      </c>
      <c r="D25">
        <v>0</v>
      </c>
      <c r="E25">
        <v>1</v>
      </c>
      <c r="F25">
        <v>1</v>
      </c>
      <c r="G25">
        <v>3</v>
      </c>
      <c r="H25">
        <v>3</v>
      </c>
      <c r="I25">
        <v>0</v>
      </c>
      <c r="J25">
        <v>25</v>
      </c>
      <c r="K25">
        <v>1.28</v>
      </c>
      <c r="L25">
        <v>372.08499999999998</v>
      </c>
      <c r="M25">
        <v>0.14000000000000001</v>
      </c>
      <c r="N25">
        <v>-1.24872255615E-2</v>
      </c>
      <c r="O25">
        <f t="shared" si="0"/>
        <v>-0.94077799369573345</v>
      </c>
      <c r="P25">
        <v>4</v>
      </c>
      <c r="Q25">
        <v>5676</v>
      </c>
      <c r="R25">
        <v>1.99987</v>
      </c>
      <c r="S25">
        <f t="shared" si="1"/>
        <v>0</v>
      </c>
      <c r="T25">
        <f t="shared" si="2"/>
        <v>0</v>
      </c>
      <c r="U25">
        <f t="shared" si="3"/>
        <v>0.25</v>
      </c>
      <c r="V25">
        <f t="shared" si="4"/>
        <v>0.25</v>
      </c>
      <c r="W25">
        <f t="shared" si="5"/>
        <v>0.75</v>
      </c>
      <c r="X25">
        <f t="shared" si="6"/>
        <v>0.75</v>
      </c>
      <c r="Y25">
        <f t="shared" si="7"/>
        <v>0</v>
      </c>
      <c r="Z25">
        <f t="shared" si="8"/>
        <v>0.25</v>
      </c>
      <c r="AA25">
        <v>5676</v>
      </c>
      <c r="AB25">
        <v>1.3</v>
      </c>
      <c r="AC25">
        <v>-1.2500000000000001E-2</v>
      </c>
      <c r="AD25">
        <f t="shared" si="9"/>
        <v>-0.94174041009186815</v>
      </c>
      <c r="AE25">
        <f t="shared" si="10"/>
        <v>9.0127631295925408</v>
      </c>
      <c r="AF25">
        <f t="shared" si="11"/>
        <v>9.0127631295925408</v>
      </c>
    </row>
    <row r="26" spans="1:32">
      <c r="A26" t="s">
        <v>96</v>
      </c>
      <c r="B26">
        <v>4</v>
      </c>
      <c r="C26" t="s">
        <v>186</v>
      </c>
      <c r="D26">
        <v>1</v>
      </c>
      <c r="E26">
        <v>0</v>
      </c>
      <c r="F26">
        <v>0</v>
      </c>
      <c r="G26">
        <v>1</v>
      </c>
      <c r="H26">
        <v>1</v>
      </c>
      <c r="I26">
        <v>1</v>
      </c>
      <c r="J26">
        <v>25</v>
      </c>
      <c r="K26">
        <v>1.56</v>
      </c>
      <c r="L26">
        <v>915.91499999999996</v>
      </c>
      <c r="M26">
        <v>0.39</v>
      </c>
      <c r="N26">
        <v>3.1176380124200002E-3</v>
      </c>
      <c r="O26">
        <f t="shared" si="0"/>
        <v>0.23043120361605485</v>
      </c>
      <c r="P26">
        <v>4</v>
      </c>
      <c r="Q26">
        <v>5463</v>
      </c>
      <c r="R26">
        <v>1.7952600000000001</v>
      </c>
      <c r="S26">
        <f t="shared" si="1"/>
        <v>0</v>
      </c>
      <c r="T26">
        <f t="shared" si="2"/>
        <v>0.25</v>
      </c>
      <c r="U26">
        <f t="shared" si="3"/>
        <v>0</v>
      </c>
      <c r="V26">
        <f t="shared" si="4"/>
        <v>0</v>
      </c>
      <c r="W26">
        <f t="shared" si="5"/>
        <v>0.25</v>
      </c>
      <c r="X26">
        <f t="shared" si="6"/>
        <v>0.25</v>
      </c>
      <c r="Y26">
        <f t="shared" si="7"/>
        <v>0.25</v>
      </c>
      <c r="Z26">
        <f t="shared" si="8"/>
        <v>-0.25</v>
      </c>
      <c r="AA26">
        <v>5463</v>
      </c>
      <c r="AB26">
        <v>1.6</v>
      </c>
      <c r="AC26">
        <v>3.2000000000000002E-3</v>
      </c>
      <c r="AD26">
        <f t="shared" si="9"/>
        <v>0.23651875189929447</v>
      </c>
      <c r="AE26">
        <f t="shared" si="10"/>
        <v>10.134465851808127</v>
      </c>
      <c r="AF26">
        <f t="shared" si="11"/>
        <v>10.134465851808127</v>
      </c>
    </row>
    <row r="27" spans="1:32">
      <c r="A27" t="s">
        <v>99</v>
      </c>
      <c r="B27">
        <v>4</v>
      </c>
      <c r="C27" t="s">
        <v>186</v>
      </c>
      <c r="D27">
        <v>1</v>
      </c>
      <c r="E27">
        <v>1</v>
      </c>
      <c r="F27">
        <v>1</v>
      </c>
      <c r="G27">
        <v>0</v>
      </c>
      <c r="H27">
        <v>0</v>
      </c>
      <c r="I27">
        <v>1</v>
      </c>
      <c r="J27">
        <v>25</v>
      </c>
      <c r="K27">
        <v>2.54</v>
      </c>
      <c r="L27">
        <v>10356.7925</v>
      </c>
      <c r="M27">
        <v>1.01</v>
      </c>
      <c r="N27">
        <v>-9.7051269495299994E-3</v>
      </c>
      <c r="O27">
        <f t="shared" si="0"/>
        <v>-1.4749877353326659</v>
      </c>
      <c r="P27">
        <v>4</v>
      </c>
      <c r="Q27">
        <v>23098</v>
      </c>
      <c r="R27">
        <v>1.90004</v>
      </c>
      <c r="S27">
        <f t="shared" si="1"/>
        <v>0</v>
      </c>
      <c r="T27">
        <f t="shared" si="2"/>
        <v>0.25</v>
      </c>
      <c r="U27">
        <f t="shared" si="3"/>
        <v>0.25</v>
      </c>
      <c r="V27">
        <f t="shared" si="4"/>
        <v>0.25</v>
      </c>
      <c r="W27">
        <f t="shared" si="5"/>
        <v>0</v>
      </c>
      <c r="X27">
        <f t="shared" si="6"/>
        <v>0</v>
      </c>
      <c r="Y27">
        <f t="shared" si="7"/>
        <v>0.25</v>
      </c>
      <c r="Z27">
        <f t="shared" si="8"/>
        <v>0</v>
      </c>
      <c r="AA27">
        <v>23098</v>
      </c>
      <c r="AB27">
        <v>2.5</v>
      </c>
      <c r="AC27">
        <v>-9.7000000000000003E-3</v>
      </c>
      <c r="AD27">
        <f t="shared" si="9"/>
        <v>-1.4742085402004699</v>
      </c>
      <c r="AE27">
        <f t="shared" si="10"/>
        <v>8.5058534697291517</v>
      </c>
      <c r="AF27">
        <f t="shared" si="11"/>
        <v>8.5058534697291517</v>
      </c>
    </row>
    <row r="28" spans="1:32">
      <c r="A28" t="s">
        <v>98</v>
      </c>
      <c r="B28">
        <v>4</v>
      </c>
      <c r="C28" t="s">
        <v>186</v>
      </c>
      <c r="D28">
        <v>1</v>
      </c>
      <c r="E28">
        <v>1</v>
      </c>
      <c r="F28">
        <v>2</v>
      </c>
      <c r="G28">
        <v>2</v>
      </c>
      <c r="H28">
        <v>2</v>
      </c>
      <c r="I28">
        <v>1</v>
      </c>
      <c r="J28">
        <v>25</v>
      </c>
      <c r="K28">
        <v>3.62</v>
      </c>
      <c r="L28">
        <v>2438.27</v>
      </c>
      <c r="M28">
        <v>0.41</v>
      </c>
      <c r="N28">
        <v>1.16948535528E-2</v>
      </c>
      <c r="O28">
        <f t="shared" si="0"/>
        <v>1.2943302614723198</v>
      </c>
      <c r="P28">
        <v>4</v>
      </c>
      <c r="Q28">
        <v>12249</v>
      </c>
      <c r="R28">
        <v>1.7</v>
      </c>
      <c r="S28">
        <f t="shared" si="1"/>
        <v>0</v>
      </c>
      <c r="T28">
        <f t="shared" si="2"/>
        <v>0.25</v>
      </c>
      <c r="U28">
        <f t="shared" si="3"/>
        <v>0.25</v>
      </c>
      <c r="V28">
        <f t="shared" si="4"/>
        <v>0.5</v>
      </c>
      <c r="W28">
        <f t="shared" si="5"/>
        <v>0.5</v>
      </c>
      <c r="X28">
        <f t="shared" si="6"/>
        <v>0.5</v>
      </c>
      <c r="Y28">
        <f t="shared" si="7"/>
        <v>0.25</v>
      </c>
      <c r="Z28">
        <f t="shared" si="8"/>
        <v>0.25</v>
      </c>
      <c r="AA28">
        <v>12249</v>
      </c>
      <c r="AB28">
        <v>3.6</v>
      </c>
      <c r="AC28">
        <v>1.18E-2</v>
      </c>
      <c r="AD28">
        <f t="shared" si="9"/>
        <v>1.3059673655953274</v>
      </c>
      <c r="AE28">
        <f t="shared" si="10"/>
        <v>11.152580932046751</v>
      </c>
      <c r="AF28">
        <f t="shared" si="11"/>
        <v>11.152580932046751</v>
      </c>
    </row>
    <row r="29" spans="1:32">
      <c r="A29" t="s">
        <v>107</v>
      </c>
      <c r="B29">
        <v>4</v>
      </c>
      <c r="C29" t="s">
        <v>187</v>
      </c>
      <c r="D29">
        <v>1</v>
      </c>
      <c r="E29">
        <v>0</v>
      </c>
      <c r="F29">
        <v>1</v>
      </c>
      <c r="G29">
        <v>1</v>
      </c>
      <c r="H29">
        <v>1</v>
      </c>
      <c r="I29">
        <v>1</v>
      </c>
      <c r="J29">
        <v>25</v>
      </c>
      <c r="K29">
        <v>6.47</v>
      </c>
      <c r="L29">
        <v>1125.425</v>
      </c>
      <c r="M29">
        <v>0.35</v>
      </c>
      <c r="N29">
        <v>4.1909318162399997E-2</v>
      </c>
      <c r="O29">
        <f t="shared" si="0"/>
        <v>3.6516462155543703</v>
      </c>
      <c r="P29">
        <v>4</v>
      </c>
      <c r="Q29">
        <v>7592</v>
      </c>
      <c r="R29">
        <v>3.2998699999999999</v>
      </c>
      <c r="S29">
        <f t="shared" si="1"/>
        <v>0</v>
      </c>
      <c r="T29">
        <f t="shared" si="2"/>
        <v>0.25</v>
      </c>
      <c r="U29">
        <f t="shared" si="3"/>
        <v>0</v>
      </c>
      <c r="V29">
        <f t="shared" si="4"/>
        <v>0.25</v>
      </c>
      <c r="W29">
        <f t="shared" si="5"/>
        <v>0.25</v>
      </c>
      <c r="X29">
        <f t="shared" si="6"/>
        <v>0.25</v>
      </c>
      <c r="Y29">
        <f t="shared" si="7"/>
        <v>0.25</v>
      </c>
      <c r="Z29">
        <f t="shared" si="8"/>
        <v>0</v>
      </c>
      <c r="AA29">
        <v>7592</v>
      </c>
      <c r="AB29">
        <v>6.5</v>
      </c>
      <c r="AC29">
        <v>4.19E-2</v>
      </c>
      <c r="AD29">
        <f t="shared" si="9"/>
        <v>3.6508343046487335</v>
      </c>
      <c r="AE29">
        <f t="shared" si="10"/>
        <v>13.384894258025593</v>
      </c>
      <c r="AF29">
        <f t="shared" si="11"/>
        <v>13.384894258025593</v>
      </c>
    </row>
    <row r="30" spans="1:32">
      <c r="A30" t="s">
        <v>24</v>
      </c>
      <c r="B30">
        <v>4</v>
      </c>
      <c r="C30" t="s">
        <v>186</v>
      </c>
      <c r="D30">
        <v>2</v>
      </c>
      <c r="E30">
        <v>2</v>
      </c>
      <c r="F30">
        <v>2</v>
      </c>
      <c r="G30">
        <v>2</v>
      </c>
      <c r="H30">
        <v>2</v>
      </c>
      <c r="I30">
        <v>2</v>
      </c>
      <c r="J30">
        <v>25</v>
      </c>
      <c r="K30">
        <v>30.45</v>
      </c>
      <c r="L30">
        <v>1414.9124999999999</v>
      </c>
      <c r="M30">
        <v>0.15</v>
      </c>
      <c r="N30">
        <v>2.9329984678699999E-2</v>
      </c>
      <c r="O30">
        <f t="shared" si="0"/>
        <v>4.2855915375531044</v>
      </c>
      <c r="P30">
        <v>4</v>
      </c>
      <c r="Q30">
        <v>21350</v>
      </c>
      <c r="R30">
        <v>1.5991899999999999</v>
      </c>
      <c r="S30">
        <f t="shared" si="1"/>
        <v>0</v>
      </c>
      <c r="T30">
        <f t="shared" si="2"/>
        <v>0.5</v>
      </c>
      <c r="U30">
        <f t="shared" si="3"/>
        <v>0.5</v>
      </c>
      <c r="V30">
        <f t="shared" si="4"/>
        <v>0.5</v>
      </c>
      <c r="W30">
        <f t="shared" si="5"/>
        <v>0.5</v>
      </c>
      <c r="X30">
        <f t="shared" si="6"/>
        <v>0.5</v>
      </c>
      <c r="Y30">
        <f t="shared" si="7"/>
        <v>0.5</v>
      </c>
      <c r="Z30">
        <f t="shared" si="8"/>
        <v>0</v>
      </c>
      <c r="AA30">
        <v>21350</v>
      </c>
      <c r="AB30">
        <v>30.4</v>
      </c>
      <c r="AC30">
        <v>2.93E-2</v>
      </c>
      <c r="AD30">
        <f t="shared" si="9"/>
        <v>4.2812102844873205</v>
      </c>
      <c r="AE30">
        <f t="shared" si="10"/>
        <v>13.985012190831927</v>
      </c>
      <c r="AF30">
        <f t="shared" si="11"/>
        <v>13.985012190831927</v>
      </c>
    </row>
    <row r="31" spans="1:32">
      <c r="A31" t="s">
        <v>25</v>
      </c>
      <c r="B31">
        <v>4</v>
      </c>
      <c r="C31" t="s">
        <v>186</v>
      </c>
      <c r="D31">
        <v>2</v>
      </c>
      <c r="E31">
        <v>2</v>
      </c>
      <c r="F31">
        <v>2</v>
      </c>
      <c r="G31">
        <v>2</v>
      </c>
      <c r="H31">
        <v>2</v>
      </c>
      <c r="I31">
        <v>2</v>
      </c>
      <c r="J31">
        <v>25</v>
      </c>
      <c r="K31">
        <v>34.770000000000003</v>
      </c>
      <c r="L31">
        <v>2907.4124999999999</v>
      </c>
      <c r="M31">
        <v>0.31</v>
      </c>
      <c r="N31">
        <v>3.7422952340000003E-2</v>
      </c>
      <c r="O31">
        <f t="shared" si="0"/>
        <v>5.5310060108514358</v>
      </c>
      <c r="P31">
        <v>4</v>
      </c>
      <c r="Q31">
        <v>21844</v>
      </c>
      <c r="R31">
        <v>1.59873</v>
      </c>
      <c r="S31">
        <f t="shared" si="1"/>
        <v>0</v>
      </c>
      <c r="T31">
        <f t="shared" si="2"/>
        <v>0.5</v>
      </c>
      <c r="U31">
        <f t="shared" si="3"/>
        <v>0.5</v>
      </c>
      <c r="V31">
        <f t="shared" si="4"/>
        <v>0.5</v>
      </c>
      <c r="W31">
        <f t="shared" si="5"/>
        <v>0.5</v>
      </c>
      <c r="X31">
        <f t="shared" si="6"/>
        <v>0.5</v>
      </c>
      <c r="Y31">
        <f t="shared" si="7"/>
        <v>0.5</v>
      </c>
      <c r="Z31">
        <f t="shared" si="8"/>
        <v>0</v>
      </c>
      <c r="AA31">
        <v>21844</v>
      </c>
      <c r="AB31">
        <v>34.799999999999997</v>
      </c>
      <c r="AC31">
        <v>3.7499999999999999E-2</v>
      </c>
      <c r="AD31">
        <f t="shared" si="9"/>
        <v>5.5423934360526941</v>
      </c>
      <c r="AE31">
        <f t="shared" si="10"/>
        <v>15.185658551122163</v>
      </c>
      <c r="AF31">
        <f t="shared" si="11"/>
        <v>15.185658551122163</v>
      </c>
    </row>
    <row r="32" spans="1:32">
      <c r="A32" t="s">
        <v>26</v>
      </c>
      <c r="B32">
        <v>4</v>
      </c>
      <c r="C32" t="s">
        <v>186</v>
      </c>
      <c r="D32">
        <v>2</v>
      </c>
      <c r="E32">
        <v>2</v>
      </c>
      <c r="F32">
        <v>2</v>
      </c>
      <c r="G32">
        <v>2</v>
      </c>
      <c r="H32">
        <v>2</v>
      </c>
      <c r="I32">
        <v>2</v>
      </c>
      <c r="J32">
        <v>5.3</v>
      </c>
      <c r="K32">
        <v>40.17</v>
      </c>
      <c r="L32">
        <v>4142.2150000000001</v>
      </c>
      <c r="M32">
        <v>0.49</v>
      </c>
      <c r="N32">
        <v>2.5591095411099999E-2</v>
      </c>
      <c r="O32">
        <f t="shared" si="0"/>
        <v>3.6707837284830585</v>
      </c>
      <c r="P32">
        <v>4</v>
      </c>
      <c r="Q32">
        <v>20575</v>
      </c>
      <c r="R32">
        <v>1.59873</v>
      </c>
      <c r="S32">
        <f t="shared" si="1"/>
        <v>0</v>
      </c>
      <c r="T32">
        <f t="shared" si="2"/>
        <v>0.5</v>
      </c>
      <c r="U32">
        <f t="shared" si="3"/>
        <v>0.5</v>
      </c>
      <c r="V32">
        <f t="shared" si="4"/>
        <v>0.5</v>
      </c>
      <c r="W32">
        <f t="shared" si="5"/>
        <v>0.5</v>
      </c>
      <c r="X32">
        <f t="shared" si="6"/>
        <v>0.5</v>
      </c>
      <c r="Y32">
        <f t="shared" si="7"/>
        <v>0.5</v>
      </c>
      <c r="Z32">
        <f t="shared" si="8"/>
        <v>0</v>
      </c>
      <c r="AA32">
        <v>20575</v>
      </c>
      <c r="AB32">
        <v>40.200000000000003</v>
      </c>
      <c r="AC32">
        <v>2.5600000000000001E-2</v>
      </c>
      <c r="AD32">
        <f t="shared" si="9"/>
        <v>3.6720610016719499</v>
      </c>
      <c r="AE32">
        <f t="shared" si="10"/>
        <v>13.405102073591696</v>
      </c>
      <c r="AF32">
        <f t="shared" si="11"/>
        <v>13.405102073591696</v>
      </c>
    </row>
    <row r="33" spans="1:32">
      <c r="A33" t="s">
        <v>31</v>
      </c>
      <c r="B33">
        <v>4</v>
      </c>
      <c r="C33" t="s">
        <v>186</v>
      </c>
      <c r="D33">
        <v>3</v>
      </c>
      <c r="E33">
        <v>2</v>
      </c>
      <c r="F33">
        <v>3</v>
      </c>
      <c r="G33">
        <v>3</v>
      </c>
      <c r="H33">
        <v>3</v>
      </c>
      <c r="I33">
        <v>3</v>
      </c>
      <c r="J33">
        <v>5.3</v>
      </c>
      <c r="K33">
        <v>20.309999999999999</v>
      </c>
      <c r="L33">
        <v>9854.1</v>
      </c>
      <c r="M33">
        <v>0.6</v>
      </c>
      <c r="N33">
        <v>-7.7045056572600003E-3</v>
      </c>
      <c r="O33">
        <f t="shared" si="0"/>
        <v>-1.4653961658628198</v>
      </c>
      <c r="P33">
        <v>4</v>
      </c>
      <c r="Q33">
        <v>36176</v>
      </c>
      <c r="R33">
        <v>1.30013</v>
      </c>
      <c r="S33">
        <f t="shared" si="1"/>
        <v>0</v>
      </c>
      <c r="T33">
        <f t="shared" si="2"/>
        <v>0.75</v>
      </c>
      <c r="U33">
        <f t="shared" si="3"/>
        <v>0.5</v>
      </c>
      <c r="V33">
        <f t="shared" si="4"/>
        <v>0.75</v>
      </c>
      <c r="W33">
        <f t="shared" si="5"/>
        <v>0.75</v>
      </c>
      <c r="X33">
        <f t="shared" si="6"/>
        <v>0.75</v>
      </c>
      <c r="Y33">
        <f t="shared" si="7"/>
        <v>0.75</v>
      </c>
      <c r="Z33">
        <f t="shared" si="8"/>
        <v>0</v>
      </c>
      <c r="AA33">
        <v>36176</v>
      </c>
      <c r="AB33">
        <v>20.3</v>
      </c>
      <c r="AC33">
        <v>-7.7999999999999996E-3</v>
      </c>
      <c r="AD33">
        <f t="shared" si="9"/>
        <v>-1.4835591798104988</v>
      </c>
      <c r="AE33">
        <f t="shared" si="10"/>
        <v>8.4969516608204039</v>
      </c>
      <c r="AF33">
        <f t="shared" si="11"/>
        <v>8.4969516608204039</v>
      </c>
    </row>
    <row r="34" spans="1:32">
      <c r="A34" t="s">
        <v>32</v>
      </c>
      <c r="B34">
        <v>4</v>
      </c>
      <c r="C34" t="s">
        <v>186</v>
      </c>
      <c r="D34">
        <v>3</v>
      </c>
      <c r="E34">
        <v>2</v>
      </c>
      <c r="F34">
        <v>4</v>
      </c>
      <c r="G34">
        <v>3</v>
      </c>
      <c r="H34">
        <v>3</v>
      </c>
      <c r="I34">
        <v>3</v>
      </c>
      <c r="J34">
        <v>4.5999999999999996</v>
      </c>
      <c r="K34">
        <v>26.7</v>
      </c>
      <c r="L34">
        <v>9437.2800000000007</v>
      </c>
      <c r="M34">
        <v>0.64</v>
      </c>
      <c r="N34">
        <v>9.9168851493100004E-3</v>
      </c>
      <c r="O34">
        <f t="shared" ref="O34:O65" si="12">N34*SQRT(Q34)</f>
        <v>1.817849174434685</v>
      </c>
      <c r="P34">
        <v>4</v>
      </c>
      <c r="Q34">
        <v>33602</v>
      </c>
      <c r="R34">
        <v>1.36605</v>
      </c>
      <c r="S34">
        <f t="shared" ref="S34:S65" si="13">L34*$M$168</f>
        <v>0</v>
      </c>
      <c r="T34">
        <f t="shared" ref="T34:T65" si="14">D34/$B34</f>
        <v>0.75</v>
      </c>
      <c r="U34">
        <f t="shared" ref="U34:U65" si="15">E34/$B34</f>
        <v>0.5</v>
      </c>
      <c r="V34">
        <f t="shared" ref="V34:V65" si="16">F34/$B34</f>
        <v>1</v>
      </c>
      <c r="W34">
        <f t="shared" ref="W34:W65" si="17">G34/$B34</f>
        <v>0.75</v>
      </c>
      <c r="X34">
        <f t="shared" ref="X34:X65" si="18">H34/$B34</f>
        <v>0.75</v>
      </c>
      <c r="Y34">
        <f t="shared" ref="Y34:Y65" si="19">I34/$B34</f>
        <v>0.75</v>
      </c>
      <c r="Z34">
        <f t="shared" ref="Z34:Z65" si="20">V34-Y34</f>
        <v>0.25</v>
      </c>
      <c r="AA34">
        <v>33602</v>
      </c>
      <c r="AB34">
        <v>26.7</v>
      </c>
      <c r="AC34">
        <v>9.7999999999999997E-3</v>
      </c>
      <c r="AD34">
        <f t="shared" ref="AD34:AD65" si="21">AC34*SQRT(AA34)</f>
        <v>1.7964231350102349</v>
      </c>
      <c r="AE34">
        <f t="shared" ref="AE34:AE65" si="22">-0.0078*2+0.952*AD34+9.9249</f>
        <v>11.619494824529742</v>
      </c>
      <c r="AF34">
        <f t="shared" ref="AF34:AF65" si="23">MIN(20,AE34)</f>
        <v>11.619494824529742</v>
      </c>
    </row>
    <row r="35" spans="1:32">
      <c r="A35" t="s">
        <v>20</v>
      </c>
      <c r="B35">
        <v>4</v>
      </c>
      <c r="C35" t="s">
        <v>186</v>
      </c>
      <c r="D35">
        <v>4</v>
      </c>
      <c r="E35">
        <v>0</v>
      </c>
      <c r="F35">
        <v>0</v>
      </c>
      <c r="G35">
        <v>0</v>
      </c>
      <c r="H35">
        <v>0</v>
      </c>
      <c r="I35">
        <v>4</v>
      </c>
      <c r="J35">
        <v>5.7</v>
      </c>
      <c r="K35">
        <v>8.51</v>
      </c>
      <c r="L35">
        <v>963.1925</v>
      </c>
      <c r="M35">
        <v>0.41</v>
      </c>
      <c r="N35">
        <v>-2.72473187335E-2</v>
      </c>
      <c r="O35">
        <f t="shared" si="12"/>
        <v>-2.0482663286326015</v>
      </c>
      <c r="P35">
        <v>4</v>
      </c>
      <c r="Q35">
        <v>5651</v>
      </c>
      <c r="R35">
        <v>1.7952600000000001</v>
      </c>
      <c r="S35">
        <f t="shared" si="13"/>
        <v>0</v>
      </c>
      <c r="T35">
        <f t="shared" si="14"/>
        <v>1</v>
      </c>
      <c r="U35">
        <f t="shared" si="15"/>
        <v>0</v>
      </c>
      <c r="V35">
        <f t="shared" si="16"/>
        <v>0</v>
      </c>
      <c r="W35">
        <f t="shared" si="17"/>
        <v>0</v>
      </c>
      <c r="X35">
        <f t="shared" si="18"/>
        <v>0</v>
      </c>
      <c r="Y35">
        <f t="shared" si="19"/>
        <v>1</v>
      </c>
      <c r="Z35">
        <f t="shared" si="20"/>
        <v>-1</v>
      </c>
      <c r="AA35">
        <v>5651</v>
      </c>
      <c r="AB35">
        <v>8.5</v>
      </c>
      <c r="AC35">
        <v>-2.6800000000000001E-2</v>
      </c>
      <c r="AD35">
        <f t="shared" si="21"/>
        <v>-2.0146399777627764</v>
      </c>
      <c r="AE35">
        <f t="shared" si="22"/>
        <v>7.9913627411698362</v>
      </c>
      <c r="AF35">
        <f t="shared" si="23"/>
        <v>7.9913627411698362</v>
      </c>
    </row>
    <row r="36" spans="1:32">
      <c r="A36" t="s">
        <v>23</v>
      </c>
      <c r="B36">
        <v>4</v>
      </c>
      <c r="C36" t="s">
        <v>186</v>
      </c>
      <c r="D36">
        <v>4</v>
      </c>
      <c r="E36">
        <v>3</v>
      </c>
      <c r="F36">
        <v>1</v>
      </c>
      <c r="G36">
        <v>1</v>
      </c>
      <c r="H36">
        <v>2</v>
      </c>
      <c r="I36">
        <v>4</v>
      </c>
      <c r="J36">
        <v>17.899999999999999</v>
      </c>
      <c r="K36">
        <v>11.27</v>
      </c>
      <c r="L36">
        <v>619.9375</v>
      </c>
      <c r="M36">
        <v>0.25</v>
      </c>
      <c r="N36">
        <v>6.6590521934699999E-3</v>
      </c>
      <c r="O36">
        <f t="shared" si="12"/>
        <v>0.50230621546660637</v>
      </c>
      <c r="P36">
        <v>4</v>
      </c>
      <c r="Q36">
        <v>5690</v>
      </c>
      <c r="R36">
        <v>2.0486499999999999</v>
      </c>
      <c r="S36">
        <f t="shared" si="13"/>
        <v>0</v>
      </c>
      <c r="T36">
        <f t="shared" si="14"/>
        <v>1</v>
      </c>
      <c r="U36">
        <f t="shared" si="15"/>
        <v>0.75</v>
      </c>
      <c r="V36">
        <f t="shared" si="16"/>
        <v>0.25</v>
      </c>
      <c r="W36">
        <f t="shared" si="17"/>
        <v>0.25</v>
      </c>
      <c r="X36">
        <f t="shared" si="18"/>
        <v>0.5</v>
      </c>
      <c r="Y36">
        <f t="shared" si="19"/>
        <v>1</v>
      </c>
      <c r="Z36">
        <f t="shared" si="20"/>
        <v>-0.75</v>
      </c>
      <c r="AA36">
        <v>5690</v>
      </c>
      <c r="AB36">
        <v>11.3</v>
      </c>
      <c r="AC36">
        <v>6.7000000000000002E-3</v>
      </c>
      <c r="AD36">
        <f t="shared" si="21"/>
        <v>0.50539499403931576</v>
      </c>
      <c r="AE36">
        <f t="shared" si="22"/>
        <v>10.390436034325427</v>
      </c>
      <c r="AF36">
        <f t="shared" si="23"/>
        <v>10.390436034325427</v>
      </c>
    </row>
    <row r="37" spans="1:32">
      <c r="A37" t="s">
        <v>103</v>
      </c>
      <c r="B37">
        <v>4</v>
      </c>
      <c r="C37" t="s">
        <v>186</v>
      </c>
      <c r="D37">
        <v>4</v>
      </c>
      <c r="E37">
        <v>4</v>
      </c>
      <c r="F37">
        <v>4</v>
      </c>
      <c r="G37">
        <v>4</v>
      </c>
      <c r="H37">
        <v>4</v>
      </c>
      <c r="I37">
        <v>4</v>
      </c>
      <c r="J37">
        <v>4.5999999999999996</v>
      </c>
      <c r="K37">
        <v>11.55</v>
      </c>
      <c r="L37">
        <v>688.6</v>
      </c>
      <c r="M37">
        <v>0.44</v>
      </c>
      <c r="N37">
        <v>5.6321177897899997E-2</v>
      </c>
      <c r="O37">
        <f t="shared" si="12"/>
        <v>3.4768920214962233</v>
      </c>
      <c r="P37">
        <v>4</v>
      </c>
      <c r="Q37">
        <v>3811</v>
      </c>
      <c r="R37">
        <v>2.2811400000000002</v>
      </c>
      <c r="S37">
        <f t="shared" si="13"/>
        <v>0</v>
      </c>
      <c r="T37">
        <f t="shared" si="14"/>
        <v>1</v>
      </c>
      <c r="U37">
        <f t="shared" si="15"/>
        <v>1</v>
      </c>
      <c r="V37">
        <f t="shared" si="16"/>
        <v>1</v>
      </c>
      <c r="W37">
        <f t="shared" si="17"/>
        <v>1</v>
      </c>
      <c r="X37">
        <f t="shared" si="18"/>
        <v>1</v>
      </c>
      <c r="Y37">
        <f t="shared" si="19"/>
        <v>1</v>
      </c>
      <c r="Z37">
        <f t="shared" si="20"/>
        <v>0</v>
      </c>
      <c r="AA37">
        <v>3811</v>
      </c>
      <c r="AB37">
        <v>11.6</v>
      </c>
      <c r="AC37">
        <v>5.6300000000000003E-2</v>
      </c>
      <c r="AD37">
        <f t="shared" si="21"/>
        <v>3.4755846400282073</v>
      </c>
      <c r="AE37">
        <f t="shared" si="22"/>
        <v>13.218056577306852</v>
      </c>
      <c r="AF37">
        <f t="shared" si="23"/>
        <v>13.218056577306852</v>
      </c>
    </row>
    <row r="38" spans="1:32">
      <c r="A38" t="s">
        <v>28</v>
      </c>
      <c r="B38">
        <v>4</v>
      </c>
      <c r="C38" t="s">
        <v>186</v>
      </c>
      <c r="D38">
        <v>4</v>
      </c>
      <c r="E38">
        <v>4</v>
      </c>
      <c r="F38">
        <v>4</v>
      </c>
      <c r="G38">
        <v>4</v>
      </c>
      <c r="H38">
        <v>4</v>
      </c>
      <c r="I38">
        <v>4</v>
      </c>
      <c r="J38">
        <v>7.2</v>
      </c>
      <c r="K38">
        <v>14.98</v>
      </c>
      <c r="L38">
        <v>2781.375</v>
      </c>
      <c r="M38">
        <v>0.5</v>
      </c>
      <c r="N38">
        <v>9.4665455583499997E-3</v>
      </c>
      <c r="O38">
        <f t="shared" si="12"/>
        <v>1.0311584394508297</v>
      </c>
      <c r="P38">
        <v>4</v>
      </c>
      <c r="Q38">
        <v>11865</v>
      </c>
      <c r="R38">
        <v>1.9009199999999999</v>
      </c>
      <c r="S38">
        <f t="shared" si="13"/>
        <v>0</v>
      </c>
      <c r="T38">
        <f t="shared" si="14"/>
        <v>1</v>
      </c>
      <c r="U38">
        <f t="shared" si="15"/>
        <v>1</v>
      </c>
      <c r="V38">
        <f t="shared" si="16"/>
        <v>1</v>
      </c>
      <c r="W38">
        <f t="shared" si="17"/>
        <v>1</v>
      </c>
      <c r="X38">
        <f t="shared" si="18"/>
        <v>1</v>
      </c>
      <c r="Y38">
        <f t="shared" si="19"/>
        <v>1</v>
      </c>
      <c r="Z38">
        <f t="shared" si="20"/>
        <v>0</v>
      </c>
      <c r="AA38">
        <v>11865</v>
      </c>
      <c r="AB38">
        <v>15</v>
      </c>
      <c r="AC38">
        <v>9.4000000000000004E-3</v>
      </c>
      <c r="AD38">
        <f t="shared" si="21"/>
        <v>1.0239098593137974</v>
      </c>
      <c r="AE38">
        <f t="shared" si="22"/>
        <v>10.884062186066734</v>
      </c>
      <c r="AF38">
        <f t="shared" si="23"/>
        <v>10.884062186066734</v>
      </c>
    </row>
    <row r="39" spans="1:32">
      <c r="A39" t="s">
        <v>27</v>
      </c>
      <c r="B39">
        <v>4</v>
      </c>
      <c r="C39" t="s">
        <v>186</v>
      </c>
      <c r="D39">
        <v>4</v>
      </c>
      <c r="E39">
        <v>3</v>
      </c>
      <c r="F39">
        <v>4</v>
      </c>
      <c r="G39">
        <v>4</v>
      </c>
      <c r="H39">
        <v>4</v>
      </c>
      <c r="I39">
        <v>4</v>
      </c>
      <c r="J39">
        <v>6.1</v>
      </c>
      <c r="K39">
        <v>15.08</v>
      </c>
      <c r="L39">
        <v>2563.0050000000001</v>
      </c>
      <c r="M39">
        <v>0.46</v>
      </c>
      <c r="N39">
        <v>9.8706224167999998E-3</v>
      </c>
      <c r="O39">
        <f t="shared" si="12"/>
        <v>1.0789723602617303</v>
      </c>
      <c r="P39">
        <v>4</v>
      </c>
      <c r="Q39">
        <v>11949</v>
      </c>
      <c r="R39">
        <v>1.9000300000000001</v>
      </c>
      <c r="S39">
        <f t="shared" si="13"/>
        <v>0</v>
      </c>
      <c r="T39">
        <f t="shared" si="14"/>
        <v>1</v>
      </c>
      <c r="U39">
        <f t="shared" si="15"/>
        <v>0.75</v>
      </c>
      <c r="V39">
        <f t="shared" si="16"/>
        <v>1</v>
      </c>
      <c r="W39">
        <f t="shared" si="17"/>
        <v>1</v>
      </c>
      <c r="X39">
        <f t="shared" si="18"/>
        <v>1</v>
      </c>
      <c r="Y39">
        <f t="shared" si="19"/>
        <v>1</v>
      </c>
      <c r="Z39">
        <f t="shared" si="20"/>
        <v>0</v>
      </c>
      <c r="AA39">
        <v>11949</v>
      </c>
      <c r="AB39">
        <v>15.1</v>
      </c>
      <c r="AC39">
        <v>9.5999999999999992E-3</v>
      </c>
      <c r="AD39">
        <f t="shared" si="21"/>
        <v>1.0493902229390171</v>
      </c>
      <c r="AE39">
        <f t="shared" si="22"/>
        <v>10.908319492237943</v>
      </c>
      <c r="AF39">
        <f t="shared" si="23"/>
        <v>10.908319492237943</v>
      </c>
    </row>
    <row r="40" spans="1:32">
      <c r="A40" t="s">
        <v>30</v>
      </c>
      <c r="B40">
        <v>4</v>
      </c>
      <c r="C40" t="s">
        <v>186</v>
      </c>
      <c r="D40">
        <v>4</v>
      </c>
      <c r="E40">
        <v>1</v>
      </c>
      <c r="F40">
        <v>3</v>
      </c>
      <c r="G40">
        <v>4</v>
      </c>
      <c r="H40">
        <v>3</v>
      </c>
      <c r="I40">
        <v>4</v>
      </c>
      <c r="J40">
        <v>25</v>
      </c>
      <c r="K40">
        <v>16.59</v>
      </c>
      <c r="L40">
        <v>1763.63</v>
      </c>
      <c r="M40">
        <v>0.22</v>
      </c>
      <c r="N40">
        <v>1.37825875234E-3</v>
      </c>
      <c r="O40">
        <f t="shared" si="12"/>
        <v>0.1896195548514697</v>
      </c>
      <c r="P40">
        <v>4</v>
      </c>
      <c r="Q40">
        <v>18928</v>
      </c>
      <c r="R40">
        <v>1.5504500000000001</v>
      </c>
      <c r="S40">
        <f t="shared" si="13"/>
        <v>0</v>
      </c>
      <c r="T40">
        <f t="shared" si="14"/>
        <v>1</v>
      </c>
      <c r="U40">
        <f t="shared" si="15"/>
        <v>0.25</v>
      </c>
      <c r="V40">
        <f t="shared" si="16"/>
        <v>0.75</v>
      </c>
      <c r="W40">
        <f t="shared" si="17"/>
        <v>1</v>
      </c>
      <c r="X40">
        <f t="shared" si="18"/>
        <v>0.75</v>
      </c>
      <c r="Y40">
        <f t="shared" si="19"/>
        <v>1</v>
      </c>
      <c r="Z40">
        <f t="shared" si="20"/>
        <v>-0.25</v>
      </c>
      <c r="AA40">
        <v>18928</v>
      </c>
      <c r="AB40">
        <v>16.600000000000001</v>
      </c>
      <c r="AC40">
        <v>1.5E-3</v>
      </c>
      <c r="AD40">
        <f t="shared" si="21"/>
        <v>0.20636860226303808</v>
      </c>
      <c r="AE40">
        <f t="shared" si="22"/>
        <v>10.105762909354411</v>
      </c>
      <c r="AF40">
        <f t="shared" si="23"/>
        <v>10.105762909354411</v>
      </c>
    </row>
    <row r="41" spans="1:32">
      <c r="A41" t="s">
        <v>19</v>
      </c>
      <c r="B41">
        <v>4</v>
      </c>
      <c r="C41" t="s">
        <v>186</v>
      </c>
      <c r="D41">
        <v>4</v>
      </c>
      <c r="E41">
        <v>4</v>
      </c>
      <c r="F41">
        <v>4</v>
      </c>
      <c r="G41">
        <v>4</v>
      </c>
      <c r="H41">
        <v>4</v>
      </c>
      <c r="I41">
        <v>4</v>
      </c>
      <c r="J41">
        <v>4.3</v>
      </c>
      <c r="K41">
        <v>16.920000000000002</v>
      </c>
      <c r="L41">
        <v>1432.86</v>
      </c>
      <c r="M41">
        <v>0.52</v>
      </c>
      <c r="N41">
        <v>3.0018599915799998E-2</v>
      </c>
      <c r="O41">
        <f t="shared" si="12"/>
        <v>2.5253119301551141</v>
      </c>
      <c r="P41">
        <v>4</v>
      </c>
      <c r="Q41">
        <v>7077</v>
      </c>
      <c r="R41">
        <v>1.70062</v>
      </c>
      <c r="S41">
        <f t="shared" si="13"/>
        <v>0</v>
      </c>
      <c r="T41">
        <f t="shared" si="14"/>
        <v>1</v>
      </c>
      <c r="U41">
        <f t="shared" si="15"/>
        <v>1</v>
      </c>
      <c r="V41">
        <f t="shared" si="16"/>
        <v>1</v>
      </c>
      <c r="W41">
        <f t="shared" si="17"/>
        <v>1</v>
      </c>
      <c r="X41">
        <f t="shared" si="18"/>
        <v>1</v>
      </c>
      <c r="Y41">
        <f t="shared" si="19"/>
        <v>1</v>
      </c>
      <c r="Z41">
        <f t="shared" si="20"/>
        <v>0</v>
      </c>
      <c r="AA41">
        <v>7077</v>
      </c>
      <c r="AB41">
        <v>16.899999999999999</v>
      </c>
      <c r="AC41">
        <v>0.03</v>
      </c>
      <c r="AD41">
        <f t="shared" si="21"/>
        <v>2.5237472139657724</v>
      </c>
      <c r="AE41">
        <f t="shared" si="22"/>
        <v>12.311907347695414</v>
      </c>
      <c r="AF41">
        <f t="shared" si="23"/>
        <v>12.311907347695414</v>
      </c>
    </row>
    <row r="42" spans="1:32">
      <c r="A42" t="s">
        <v>21</v>
      </c>
      <c r="B42">
        <v>4</v>
      </c>
      <c r="C42" t="s">
        <v>186</v>
      </c>
      <c r="D42">
        <v>4</v>
      </c>
      <c r="E42">
        <v>2</v>
      </c>
      <c r="F42">
        <v>4</v>
      </c>
      <c r="G42">
        <v>4</v>
      </c>
      <c r="H42">
        <v>4</v>
      </c>
      <c r="I42">
        <v>4</v>
      </c>
      <c r="J42">
        <v>11.8</v>
      </c>
      <c r="K42">
        <v>18.29</v>
      </c>
      <c r="L42">
        <v>5926.2974999999997</v>
      </c>
      <c r="M42">
        <v>0.27</v>
      </c>
      <c r="N42">
        <v>2.7963144565400001E-3</v>
      </c>
      <c r="O42">
        <f t="shared" si="12"/>
        <v>0.63184332433508883</v>
      </c>
      <c r="P42">
        <v>4</v>
      </c>
      <c r="Q42">
        <v>51056</v>
      </c>
      <c r="R42">
        <v>1.69939</v>
      </c>
      <c r="S42">
        <f t="shared" si="13"/>
        <v>0</v>
      </c>
      <c r="T42">
        <f t="shared" si="14"/>
        <v>1</v>
      </c>
      <c r="U42">
        <f t="shared" si="15"/>
        <v>0.5</v>
      </c>
      <c r="V42">
        <f t="shared" si="16"/>
        <v>1</v>
      </c>
      <c r="W42">
        <f t="shared" si="17"/>
        <v>1</v>
      </c>
      <c r="X42">
        <f t="shared" si="18"/>
        <v>1</v>
      </c>
      <c r="Y42">
        <f t="shared" si="19"/>
        <v>1</v>
      </c>
      <c r="Z42">
        <f t="shared" si="20"/>
        <v>0</v>
      </c>
      <c r="AA42">
        <v>51056</v>
      </c>
      <c r="AB42">
        <v>18.3</v>
      </c>
      <c r="AC42">
        <v>2.8E-3</v>
      </c>
      <c r="AD42">
        <f t="shared" si="21"/>
        <v>0.63267609406393721</v>
      </c>
      <c r="AE42">
        <f t="shared" si="22"/>
        <v>10.511607641548867</v>
      </c>
      <c r="AF42">
        <f t="shared" si="23"/>
        <v>10.511607641548867</v>
      </c>
    </row>
    <row r="43" spans="1:32">
      <c r="A43" t="s">
        <v>105</v>
      </c>
      <c r="B43">
        <v>4</v>
      </c>
      <c r="C43" t="s">
        <v>186</v>
      </c>
      <c r="D43">
        <v>4</v>
      </c>
      <c r="E43">
        <v>4</v>
      </c>
      <c r="F43">
        <v>4</v>
      </c>
      <c r="G43">
        <v>4</v>
      </c>
      <c r="H43">
        <v>4</v>
      </c>
      <c r="I43">
        <v>4</v>
      </c>
      <c r="J43">
        <v>5.0999999999999996</v>
      </c>
      <c r="K43">
        <v>19.920000000000002</v>
      </c>
      <c r="L43">
        <v>3601.85</v>
      </c>
      <c r="M43">
        <v>0.7</v>
      </c>
      <c r="N43">
        <v>5.0381404032800003E-2</v>
      </c>
      <c r="O43">
        <f t="shared" si="12"/>
        <v>5.4579596002080617</v>
      </c>
      <c r="P43">
        <v>4</v>
      </c>
      <c r="Q43">
        <v>11736</v>
      </c>
      <c r="R43">
        <v>1.9495899999999999</v>
      </c>
      <c r="S43">
        <f t="shared" si="13"/>
        <v>0</v>
      </c>
      <c r="T43">
        <f t="shared" si="14"/>
        <v>1</v>
      </c>
      <c r="U43">
        <f t="shared" si="15"/>
        <v>1</v>
      </c>
      <c r="V43">
        <f t="shared" si="16"/>
        <v>1</v>
      </c>
      <c r="W43">
        <f t="shared" si="17"/>
        <v>1</v>
      </c>
      <c r="X43">
        <f t="shared" si="18"/>
        <v>1</v>
      </c>
      <c r="Y43">
        <f t="shared" si="19"/>
        <v>1</v>
      </c>
      <c r="Z43">
        <f t="shared" si="20"/>
        <v>0</v>
      </c>
      <c r="AA43">
        <v>11736</v>
      </c>
      <c r="AB43">
        <v>19.899999999999999</v>
      </c>
      <c r="AC43">
        <v>5.0500000000000003E-2</v>
      </c>
      <c r="AD43">
        <f t="shared" si="21"/>
        <v>5.4708074358361403</v>
      </c>
      <c r="AE43">
        <f t="shared" si="22"/>
        <v>15.117508678916003</v>
      </c>
      <c r="AF43">
        <f t="shared" si="23"/>
        <v>15.117508678916003</v>
      </c>
    </row>
    <row r="44" spans="1:32">
      <c r="A44" t="s">
        <v>29</v>
      </c>
      <c r="B44">
        <v>4</v>
      </c>
      <c r="C44" t="s">
        <v>186</v>
      </c>
      <c r="D44">
        <v>4</v>
      </c>
      <c r="E44">
        <v>3</v>
      </c>
      <c r="F44">
        <v>4</v>
      </c>
      <c r="G44">
        <v>4</v>
      </c>
      <c r="H44">
        <v>4</v>
      </c>
      <c r="I44">
        <v>4</v>
      </c>
      <c r="J44">
        <v>19.399999999999999</v>
      </c>
      <c r="K44">
        <v>20.51</v>
      </c>
      <c r="L44">
        <v>4075.2975000000001</v>
      </c>
      <c r="M44">
        <v>0.41</v>
      </c>
      <c r="N44">
        <v>1.6791284703900001E-2</v>
      </c>
      <c r="O44">
        <f t="shared" si="12"/>
        <v>2.6009694586300283</v>
      </c>
      <c r="P44">
        <v>4</v>
      </c>
      <c r="Q44">
        <v>23994</v>
      </c>
      <c r="R44">
        <v>1.44031</v>
      </c>
      <c r="S44">
        <f t="shared" si="13"/>
        <v>0</v>
      </c>
      <c r="T44">
        <f t="shared" si="14"/>
        <v>1</v>
      </c>
      <c r="U44">
        <f t="shared" si="15"/>
        <v>0.75</v>
      </c>
      <c r="V44">
        <f t="shared" si="16"/>
        <v>1</v>
      </c>
      <c r="W44">
        <f t="shared" si="17"/>
        <v>1</v>
      </c>
      <c r="X44">
        <f t="shared" si="18"/>
        <v>1</v>
      </c>
      <c r="Y44">
        <f t="shared" si="19"/>
        <v>1</v>
      </c>
      <c r="Z44">
        <f t="shared" si="20"/>
        <v>0</v>
      </c>
      <c r="AA44">
        <v>23994</v>
      </c>
      <c r="AB44">
        <v>20.5</v>
      </c>
      <c r="AC44">
        <v>1.6799999999999999E-2</v>
      </c>
      <c r="AD44">
        <f t="shared" si="21"/>
        <v>2.6023194577145978</v>
      </c>
      <c r="AE44">
        <f t="shared" si="22"/>
        <v>12.386708123744295</v>
      </c>
      <c r="AF44">
        <f t="shared" si="23"/>
        <v>12.386708123744295</v>
      </c>
    </row>
    <row r="45" spans="1:32">
      <c r="A45" t="s">
        <v>97</v>
      </c>
      <c r="B45">
        <v>4</v>
      </c>
      <c r="C45" t="s">
        <v>186</v>
      </c>
      <c r="D45">
        <v>4</v>
      </c>
      <c r="E45">
        <v>4</v>
      </c>
      <c r="F45">
        <v>4</v>
      </c>
      <c r="G45">
        <v>4</v>
      </c>
      <c r="H45">
        <v>4</v>
      </c>
      <c r="I45">
        <v>4</v>
      </c>
      <c r="J45">
        <v>4.3</v>
      </c>
      <c r="K45">
        <v>21.13</v>
      </c>
      <c r="L45">
        <v>4725.38</v>
      </c>
      <c r="M45">
        <v>0.88</v>
      </c>
      <c r="N45">
        <v>3.4372127006600001E-2</v>
      </c>
      <c r="O45">
        <f t="shared" si="12"/>
        <v>3.8905846847022696</v>
      </c>
      <c r="P45">
        <v>4</v>
      </c>
      <c r="Q45">
        <v>12812</v>
      </c>
      <c r="R45">
        <v>1.7401199999999999</v>
      </c>
      <c r="S45">
        <f t="shared" si="13"/>
        <v>0</v>
      </c>
      <c r="T45">
        <f t="shared" si="14"/>
        <v>1</v>
      </c>
      <c r="U45">
        <f t="shared" si="15"/>
        <v>1</v>
      </c>
      <c r="V45">
        <f t="shared" si="16"/>
        <v>1</v>
      </c>
      <c r="W45">
        <f t="shared" si="17"/>
        <v>1</v>
      </c>
      <c r="X45">
        <f t="shared" si="18"/>
        <v>1</v>
      </c>
      <c r="Y45">
        <f t="shared" si="19"/>
        <v>1</v>
      </c>
      <c r="Z45">
        <f t="shared" si="20"/>
        <v>0</v>
      </c>
      <c r="AA45">
        <v>12812</v>
      </c>
      <c r="AB45">
        <v>21.1</v>
      </c>
      <c r="AC45">
        <v>3.44E-2</v>
      </c>
      <c r="AD45">
        <f t="shared" si="21"/>
        <v>3.8937396317678972</v>
      </c>
      <c r="AE45">
        <f t="shared" si="22"/>
        <v>13.616140129443037</v>
      </c>
      <c r="AF45">
        <f t="shared" si="23"/>
        <v>13.616140129443037</v>
      </c>
    </row>
    <row r="46" spans="1:32">
      <c r="A46" t="s">
        <v>100</v>
      </c>
      <c r="B46">
        <v>4</v>
      </c>
      <c r="C46" t="s">
        <v>186</v>
      </c>
      <c r="D46">
        <v>4</v>
      </c>
      <c r="E46">
        <v>4</v>
      </c>
      <c r="F46">
        <v>4</v>
      </c>
      <c r="G46">
        <v>4</v>
      </c>
      <c r="H46">
        <v>4</v>
      </c>
      <c r="I46">
        <v>4</v>
      </c>
      <c r="J46">
        <v>6.4</v>
      </c>
      <c r="K46">
        <v>22.2</v>
      </c>
      <c r="L46">
        <v>6687.52</v>
      </c>
      <c r="M46">
        <v>0.64</v>
      </c>
      <c r="N46">
        <v>1.10635946507E-2</v>
      </c>
      <c r="O46">
        <f t="shared" si="12"/>
        <v>1.7328923523274831</v>
      </c>
      <c r="P46">
        <v>4</v>
      </c>
      <c r="Q46">
        <v>24533</v>
      </c>
      <c r="R46">
        <v>1.8999900000000001</v>
      </c>
      <c r="S46">
        <f t="shared" si="13"/>
        <v>0</v>
      </c>
      <c r="T46">
        <f t="shared" si="14"/>
        <v>1</v>
      </c>
      <c r="U46">
        <f t="shared" si="15"/>
        <v>1</v>
      </c>
      <c r="V46">
        <f t="shared" si="16"/>
        <v>1</v>
      </c>
      <c r="W46">
        <f t="shared" si="17"/>
        <v>1</v>
      </c>
      <c r="X46">
        <f t="shared" si="18"/>
        <v>1</v>
      </c>
      <c r="Y46">
        <f t="shared" si="19"/>
        <v>1</v>
      </c>
      <c r="Z46">
        <f t="shared" si="20"/>
        <v>0</v>
      </c>
      <c r="AA46">
        <v>24533</v>
      </c>
      <c r="AB46">
        <v>22.2</v>
      </c>
      <c r="AC46">
        <v>1.11E-2</v>
      </c>
      <c r="AD46">
        <f t="shared" si="21"/>
        <v>1.7385945271971843</v>
      </c>
      <c r="AE46">
        <f t="shared" si="22"/>
        <v>11.564441989891719</v>
      </c>
      <c r="AF46">
        <f t="shared" si="23"/>
        <v>11.564441989891719</v>
      </c>
    </row>
    <row r="47" spans="1:32">
      <c r="A47" t="s">
        <v>22</v>
      </c>
      <c r="B47">
        <v>4</v>
      </c>
      <c r="C47" t="s">
        <v>186</v>
      </c>
      <c r="D47">
        <v>4</v>
      </c>
      <c r="E47">
        <v>4</v>
      </c>
      <c r="F47">
        <v>4</v>
      </c>
      <c r="G47">
        <v>4</v>
      </c>
      <c r="H47">
        <v>4</v>
      </c>
      <c r="I47">
        <v>4</v>
      </c>
      <c r="J47">
        <v>9.5</v>
      </c>
      <c r="K47">
        <v>22.54</v>
      </c>
      <c r="L47">
        <v>4188.5024999999996</v>
      </c>
      <c r="M47">
        <v>0.19</v>
      </c>
      <c r="N47">
        <v>5.7128156027499996E-3</v>
      </c>
      <c r="O47">
        <f t="shared" si="12"/>
        <v>1.2942396041105753</v>
      </c>
      <c r="P47">
        <v>4</v>
      </c>
      <c r="Q47">
        <v>51325</v>
      </c>
      <c r="R47">
        <v>1.69939</v>
      </c>
      <c r="S47">
        <f t="shared" si="13"/>
        <v>0</v>
      </c>
      <c r="T47">
        <f t="shared" si="14"/>
        <v>1</v>
      </c>
      <c r="U47">
        <f t="shared" si="15"/>
        <v>1</v>
      </c>
      <c r="V47">
        <f t="shared" si="16"/>
        <v>1</v>
      </c>
      <c r="W47">
        <f t="shared" si="17"/>
        <v>1</v>
      </c>
      <c r="X47">
        <f t="shared" si="18"/>
        <v>1</v>
      </c>
      <c r="Y47">
        <f t="shared" si="19"/>
        <v>1</v>
      </c>
      <c r="Z47">
        <f t="shared" si="20"/>
        <v>0</v>
      </c>
      <c r="AA47">
        <v>51325</v>
      </c>
      <c r="AB47">
        <v>22.5</v>
      </c>
      <c r="AC47">
        <v>5.7000000000000002E-3</v>
      </c>
      <c r="AD47">
        <f t="shared" si="21"/>
        <v>1.2913362265498478</v>
      </c>
      <c r="AE47">
        <f t="shared" si="22"/>
        <v>11.138652087675455</v>
      </c>
      <c r="AF47">
        <f t="shared" si="23"/>
        <v>11.138652087675455</v>
      </c>
    </row>
    <row r="48" spans="1:32">
      <c r="A48" t="s">
        <v>101</v>
      </c>
      <c r="B48">
        <v>4</v>
      </c>
      <c r="C48" t="s">
        <v>186</v>
      </c>
      <c r="D48">
        <v>4</v>
      </c>
      <c r="E48">
        <v>4</v>
      </c>
      <c r="F48">
        <v>4</v>
      </c>
      <c r="G48">
        <v>4</v>
      </c>
      <c r="H48">
        <v>4</v>
      </c>
      <c r="I48">
        <v>4</v>
      </c>
      <c r="J48">
        <v>5.7</v>
      </c>
      <c r="K48">
        <v>27.16</v>
      </c>
      <c r="L48">
        <v>7045.2275</v>
      </c>
      <c r="M48">
        <v>0.43</v>
      </c>
      <c r="N48">
        <v>1.6853774904900001E-2</v>
      </c>
      <c r="O48">
        <f t="shared" si="12"/>
        <v>3.3678464499635181</v>
      </c>
      <c r="P48">
        <v>4</v>
      </c>
      <c r="Q48">
        <v>39931</v>
      </c>
      <c r="R48">
        <v>1.7943</v>
      </c>
      <c r="S48">
        <f t="shared" si="13"/>
        <v>0</v>
      </c>
      <c r="T48">
        <f t="shared" si="14"/>
        <v>1</v>
      </c>
      <c r="U48">
        <f t="shared" si="15"/>
        <v>1</v>
      </c>
      <c r="V48">
        <f t="shared" si="16"/>
        <v>1</v>
      </c>
      <c r="W48">
        <f t="shared" si="17"/>
        <v>1</v>
      </c>
      <c r="X48">
        <f t="shared" si="18"/>
        <v>1</v>
      </c>
      <c r="Y48">
        <f t="shared" si="19"/>
        <v>1</v>
      </c>
      <c r="Z48">
        <f t="shared" si="20"/>
        <v>0</v>
      </c>
      <c r="AA48">
        <v>39931</v>
      </c>
      <c r="AB48">
        <v>27.2</v>
      </c>
      <c r="AC48">
        <v>1.6899999999999998E-2</v>
      </c>
      <c r="AD48">
        <f t="shared" si="21"/>
        <v>3.3770834917129302</v>
      </c>
      <c r="AE48">
        <f t="shared" si="22"/>
        <v>13.124283484110709</v>
      </c>
      <c r="AF48">
        <f t="shared" si="23"/>
        <v>13.124283484110709</v>
      </c>
    </row>
    <row r="49" spans="1:32">
      <c r="A49" t="s">
        <v>104</v>
      </c>
      <c r="B49">
        <v>4</v>
      </c>
      <c r="C49" t="s">
        <v>186</v>
      </c>
      <c r="D49">
        <v>4</v>
      </c>
      <c r="E49">
        <v>4</v>
      </c>
      <c r="F49">
        <v>4</v>
      </c>
      <c r="G49">
        <v>4</v>
      </c>
      <c r="H49">
        <v>4</v>
      </c>
      <c r="I49">
        <v>4</v>
      </c>
      <c r="J49">
        <v>5.7</v>
      </c>
      <c r="K49">
        <v>28.23</v>
      </c>
      <c r="L49">
        <v>5839.7</v>
      </c>
      <c r="M49">
        <v>0.46</v>
      </c>
      <c r="N49">
        <v>7.9816953895899996E-3</v>
      </c>
      <c r="O49">
        <f t="shared" si="12"/>
        <v>1.4001449920931932</v>
      </c>
      <c r="P49">
        <v>4</v>
      </c>
      <c r="Q49">
        <v>30772</v>
      </c>
      <c r="R49">
        <v>1.7482500000000001</v>
      </c>
      <c r="S49">
        <f t="shared" si="13"/>
        <v>0</v>
      </c>
      <c r="T49">
        <f t="shared" si="14"/>
        <v>1</v>
      </c>
      <c r="U49">
        <f t="shared" si="15"/>
        <v>1</v>
      </c>
      <c r="V49">
        <f t="shared" si="16"/>
        <v>1</v>
      </c>
      <c r="W49">
        <f t="shared" si="17"/>
        <v>1</v>
      </c>
      <c r="X49">
        <f t="shared" si="18"/>
        <v>1</v>
      </c>
      <c r="Y49">
        <f t="shared" si="19"/>
        <v>1</v>
      </c>
      <c r="Z49">
        <f t="shared" si="20"/>
        <v>0</v>
      </c>
      <c r="AA49">
        <v>30772</v>
      </c>
      <c r="AB49">
        <v>28.2</v>
      </c>
      <c r="AC49">
        <v>8.0000000000000002E-3</v>
      </c>
      <c r="AD49">
        <f t="shared" si="21"/>
        <v>1.403355977647867</v>
      </c>
      <c r="AE49">
        <f t="shared" si="22"/>
        <v>11.245294890720768</v>
      </c>
      <c r="AF49">
        <f t="shared" si="23"/>
        <v>11.245294890720768</v>
      </c>
    </row>
    <row r="50" spans="1:32">
      <c r="A50" t="s">
        <v>106</v>
      </c>
      <c r="B50">
        <v>4</v>
      </c>
      <c r="C50" t="s">
        <v>186</v>
      </c>
      <c r="D50">
        <v>4</v>
      </c>
      <c r="E50">
        <v>3</v>
      </c>
      <c r="F50">
        <v>4</v>
      </c>
      <c r="G50">
        <v>4</v>
      </c>
      <c r="H50">
        <v>4</v>
      </c>
      <c r="I50">
        <v>4</v>
      </c>
      <c r="J50">
        <v>6.5</v>
      </c>
      <c r="K50">
        <v>30.04</v>
      </c>
      <c r="L50">
        <v>9861</v>
      </c>
      <c r="M50">
        <v>0.56999999999999995</v>
      </c>
      <c r="N50">
        <v>1.16650405702E-2</v>
      </c>
      <c r="O50">
        <f t="shared" si="12"/>
        <v>2.2739948688400031</v>
      </c>
      <c r="P50">
        <v>4</v>
      </c>
      <c r="Q50">
        <v>38002</v>
      </c>
      <c r="R50">
        <v>1.3000100000000001</v>
      </c>
      <c r="S50">
        <f t="shared" si="13"/>
        <v>0</v>
      </c>
      <c r="T50">
        <f t="shared" si="14"/>
        <v>1</v>
      </c>
      <c r="U50">
        <f t="shared" si="15"/>
        <v>0.75</v>
      </c>
      <c r="V50">
        <f t="shared" si="16"/>
        <v>1</v>
      </c>
      <c r="W50">
        <f t="shared" si="17"/>
        <v>1</v>
      </c>
      <c r="X50">
        <f t="shared" si="18"/>
        <v>1</v>
      </c>
      <c r="Y50">
        <f t="shared" si="19"/>
        <v>1</v>
      </c>
      <c r="Z50">
        <f t="shared" si="20"/>
        <v>0</v>
      </c>
      <c r="AA50">
        <v>38002</v>
      </c>
      <c r="AB50">
        <v>30</v>
      </c>
      <c r="AC50">
        <v>1.1599999999999999E-2</v>
      </c>
      <c r="AD50">
        <f t="shared" si="21"/>
        <v>2.2613157939571376</v>
      </c>
      <c r="AE50">
        <f t="shared" si="22"/>
        <v>12.062072635847194</v>
      </c>
      <c r="AF50">
        <f t="shared" si="23"/>
        <v>12.062072635847194</v>
      </c>
    </row>
    <row r="51" spans="1:32">
      <c r="A51" t="s">
        <v>34</v>
      </c>
      <c r="B51">
        <v>5</v>
      </c>
      <c r="C51" t="s">
        <v>186</v>
      </c>
      <c r="D51">
        <v>4</v>
      </c>
      <c r="E51">
        <v>0</v>
      </c>
      <c r="F51">
        <v>4</v>
      </c>
      <c r="G51">
        <v>5</v>
      </c>
      <c r="H51">
        <v>5</v>
      </c>
      <c r="I51">
        <v>4</v>
      </c>
      <c r="J51">
        <v>11.8</v>
      </c>
      <c r="K51">
        <v>8.26</v>
      </c>
      <c r="L51">
        <v>2519.712</v>
      </c>
      <c r="M51">
        <v>0.52</v>
      </c>
      <c r="N51">
        <v>-7.1520861420700001E-3</v>
      </c>
      <c r="O51">
        <f t="shared" si="12"/>
        <v>-0.83908328265490373</v>
      </c>
      <c r="P51">
        <v>5</v>
      </c>
      <c r="Q51">
        <v>13764</v>
      </c>
      <c r="R51">
        <v>2.10005</v>
      </c>
      <c r="S51">
        <f t="shared" si="13"/>
        <v>0</v>
      </c>
      <c r="T51">
        <f t="shared" si="14"/>
        <v>0.8</v>
      </c>
      <c r="U51">
        <f t="shared" si="15"/>
        <v>0</v>
      </c>
      <c r="V51">
        <f t="shared" si="16"/>
        <v>0.8</v>
      </c>
      <c r="W51">
        <f t="shared" si="17"/>
        <v>1</v>
      </c>
      <c r="X51">
        <f t="shared" si="18"/>
        <v>1</v>
      </c>
      <c r="Y51">
        <f t="shared" si="19"/>
        <v>0.8</v>
      </c>
      <c r="Z51">
        <f t="shared" si="20"/>
        <v>0</v>
      </c>
      <c r="AA51">
        <v>13764</v>
      </c>
      <c r="AB51">
        <v>8.3000000000000007</v>
      </c>
      <c r="AC51">
        <v>-7.1999999999999998E-3</v>
      </c>
      <c r="AD51">
        <f t="shared" si="21"/>
        <v>-0.84470454006119788</v>
      </c>
      <c r="AE51">
        <f t="shared" si="22"/>
        <v>9.1051412778617387</v>
      </c>
      <c r="AF51">
        <f t="shared" si="23"/>
        <v>9.1051412778617387</v>
      </c>
    </row>
    <row r="52" spans="1:32">
      <c r="A52" t="s">
        <v>39</v>
      </c>
      <c r="B52">
        <v>5</v>
      </c>
      <c r="C52" t="s">
        <v>186</v>
      </c>
      <c r="D52">
        <v>4</v>
      </c>
      <c r="E52">
        <v>3</v>
      </c>
      <c r="F52">
        <v>5</v>
      </c>
      <c r="G52">
        <v>5</v>
      </c>
      <c r="H52">
        <v>5</v>
      </c>
      <c r="I52">
        <v>4</v>
      </c>
      <c r="J52">
        <v>4.3</v>
      </c>
      <c r="K52">
        <v>16.73</v>
      </c>
      <c r="L52">
        <v>1643.2719999999999</v>
      </c>
      <c r="M52">
        <v>0.76</v>
      </c>
      <c r="N52">
        <v>6.6500902193999997E-2</v>
      </c>
      <c r="O52">
        <f t="shared" si="12"/>
        <v>5.2862988927358439</v>
      </c>
      <c r="P52">
        <v>5</v>
      </c>
      <c r="Q52">
        <v>6319</v>
      </c>
      <c r="R52">
        <v>1.9501500000000001</v>
      </c>
      <c r="S52">
        <f t="shared" si="13"/>
        <v>0</v>
      </c>
      <c r="T52">
        <f t="shared" si="14"/>
        <v>0.8</v>
      </c>
      <c r="U52">
        <f t="shared" si="15"/>
        <v>0.6</v>
      </c>
      <c r="V52">
        <f t="shared" si="16"/>
        <v>1</v>
      </c>
      <c r="W52">
        <f t="shared" si="17"/>
        <v>1</v>
      </c>
      <c r="X52">
        <f t="shared" si="18"/>
        <v>1</v>
      </c>
      <c r="Y52">
        <f t="shared" si="19"/>
        <v>0.8</v>
      </c>
      <c r="Z52">
        <f t="shared" si="20"/>
        <v>0.19999999999999996</v>
      </c>
      <c r="AA52">
        <v>6319</v>
      </c>
      <c r="AB52">
        <v>16.7</v>
      </c>
      <c r="AC52">
        <v>6.6500000000000004E-2</v>
      </c>
      <c r="AD52">
        <f t="shared" si="21"/>
        <v>5.2862271754059158</v>
      </c>
      <c r="AE52">
        <f t="shared" si="22"/>
        <v>14.94178827098643</v>
      </c>
      <c r="AF52">
        <f t="shared" si="23"/>
        <v>14.94178827098643</v>
      </c>
    </row>
    <row r="53" spans="1:32">
      <c r="A53" t="s">
        <v>40</v>
      </c>
      <c r="B53">
        <v>5</v>
      </c>
      <c r="C53" t="s">
        <v>186</v>
      </c>
      <c r="D53">
        <v>3</v>
      </c>
      <c r="E53">
        <v>3</v>
      </c>
      <c r="F53">
        <v>3</v>
      </c>
      <c r="G53">
        <v>3</v>
      </c>
      <c r="H53">
        <v>3</v>
      </c>
      <c r="I53">
        <v>4</v>
      </c>
      <c r="J53">
        <v>3</v>
      </c>
      <c r="K53">
        <v>20.63</v>
      </c>
      <c r="L53">
        <v>2743.808</v>
      </c>
      <c r="M53">
        <v>1.28</v>
      </c>
      <c r="N53">
        <v>6.5786994445499999E-2</v>
      </c>
      <c r="O53">
        <f t="shared" si="12"/>
        <v>5.3591169461872203</v>
      </c>
      <c r="P53">
        <v>5</v>
      </c>
      <c r="Q53">
        <v>6636</v>
      </c>
      <c r="R53">
        <v>1.94987</v>
      </c>
      <c r="S53">
        <f t="shared" si="13"/>
        <v>0</v>
      </c>
      <c r="T53">
        <f t="shared" si="14"/>
        <v>0.6</v>
      </c>
      <c r="U53">
        <f t="shared" si="15"/>
        <v>0.6</v>
      </c>
      <c r="V53">
        <f t="shared" si="16"/>
        <v>0.6</v>
      </c>
      <c r="W53">
        <f t="shared" si="17"/>
        <v>0.6</v>
      </c>
      <c r="X53">
        <f t="shared" si="18"/>
        <v>0.6</v>
      </c>
      <c r="Y53">
        <f t="shared" si="19"/>
        <v>0.8</v>
      </c>
      <c r="Z53">
        <f t="shared" si="20"/>
        <v>-0.20000000000000007</v>
      </c>
      <c r="AA53">
        <v>6636</v>
      </c>
      <c r="AB53">
        <v>20.6</v>
      </c>
      <c r="AC53">
        <v>6.5799999999999997E-2</v>
      </c>
      <c r="AD53">
        <f t="shared" si="21"/>
        <v>5.36017640008237</v>
      </c>
      <c r="AE53">
        <f t="shared" si="22"/>
        <v>15.012187932878415</v>
      </c>
      <c r="AF53">
        <f t="shared" si="23"/>
        <v>15.012187932878415</v>
      </c>
    </row>
    <row r="54" spans="1:32">
      <c r="A54" t="s">
        <v>35</v>
      </c>
      <c r="B54">
        <v>5</v>
      </c>
      <c r="C54" t="s">
        <v>186</v>
      </c>
      <c r="D54">
        <v>5</v>
      </c>
      <c r="E54">
        <v>0</v>
      </c>
      <c r="F54">
        <v>5</v>
      </c>
      <c r="G54">
        <v>5</v>
      </c>
      <c r="H54">
        <v>5</v>
      </c>
      <c r="I54">
        <v>5</v>
      </c>
      <c r="J54">
        <v>6.5</v>
      </c>
      <c r="K54">
        <v>8.3800000000000008</v>
      </c>
      <c r="L54">
        <v>958.08</v>
      </c>
      <c r="M54">
        <v>0.48</v>
      </c>
      <c r="N54">
        <v>1.6146780400400001E-2</v>
      </c>
      <c r="O54">
        <f t="shared" si="12"/>
        <v>1.2066950398147296</v>
      </c>
      <c r="P54">
        <v>5</v>
      </c>
      <c r="Q54">
        <v>5585</v>
      </c>
      <c r="R54">
        <v>2.1003500000000002</v>
      </c>
      <c r="S54">
        <f t="shared" si="13"/>
        <v>0</v>
      </c>
      <c r="T54">
        <f t="shared" si="14"/>
        <v>1</v>
      </c>
      <c r="U54">
        <f t="shared" si="15"/>
        <v>0</v>
      </c>
      <c r="V54">
        <f t="shared" si="16"/>
        <v>1</v>
      </c>
      <c r="W54">
        <f t="shared" si="17"/>
        <v>1</v>
      </c>
      <c r="X54">
        <f t="shared" si="18"/>
        <v>1</v>
      </c>
      <c r="Y54">
        <f t="shared" si="19"/>
        <v>1</v>
      </c>
      <c r="Z54">
        <f t="shared" si="20"/>
        <v>0</v>
      </c>
      <c r="AA54">
        <v>5585</v>
      </c>
      <c r="AB54">
        <v>8.4</v>
      </c>
      <c r="AC54">
        <v>1.6E-2</v>
      </c>
      <c r="AD54">
        <f t="shared" si="21"/>
        <v>1.1957257210581362</v>
      </c>
      <c r="AE54">
        <f t="shared" si="22"/>
        <v>11.047630886447344</v>
      </c>
      <c r="AF54">
        <f t="shared" si="23"/>
        <v>11.047630886447344</v>
      </c>
    </row>
    <row r="55" spans="1:32">
      <c r="A55" t="s">
        <v>36</v>
      </c>
      <c r="B55">
        <v>5</v>
      </c>
      <c r="C55" t="s">
        <v>186</v>
      </c>
      <c r="D55">
        <v>5</v>
      </c>
      <c r="E55">
        <v>3</v>
      </c>
      <c r="F55">
        <v>5</v>
      </c>
      <c r="G55">
        <v>5</v>
      </c>
      <c r="H55">
        <v>5</v>
      </c>
      <c r="I55">
        <v>5</v>
      </c>
      <c r="J55">
        <v>5.3</v>
      </c>
      <c r="K55">
        <v>10.36</v>
      </c>
      <c r="L55">
        <v>1292.9659999999999</v>
      </c>
      <c r="M55">
        <v>0.67</v>
      </c>
      <c r="N55">
        <v>5.3098877726300002E-2</v>
      </c>
      <c r="O55">
        <f t="shared" si="12"/>
        <v>3.9739109274434075</v>
      </c>
      <c r="P55">
        <v>5</v>
      </c>
      <c r="Q55">
        <v>5601</v>
      </c>
      <c r="R55">
        <v>2.0987900000000002</v>
      </c>
      <c r="S55">
        <f t="shared" si="13"/>
        <v>0</v>
      </c>
      <c r="T55">
        <f t="shared" si="14"/>
        <v>1</v>
      </c>
      <c r="U55">
        <f t="shared" si="15"/>
        <v>0.6</v>
      </c>
      <c r="V55">
        <f t="shared" si="16"/>
        <v>1</v>
      </c>
      <c r="W55">
        <f t="shared" si="17"/>
        <v>1</v>
      </c>
      <c r="X55">
        <f t="shared" si="18"/>
        <v>1</v>
      </c>
      <c r="Y55">
        <f t="shared" si="19"/>
        <v>1</v>
      </c>
      <c r="Z55">
        <f t="shared" si="20"/>
        <v>0</v>
      </c>
      <c r="AA55">
        <v>5601</v>
      </c>
      <c r="AB55">
        <v>10.4</v>
      </c>
      <c r="AC55">
        <v>5.3100000000000001E-2</v>
      </c>
      <c r="AD55">
        <f t="shared" si="21"/>
        <v>3.9739949182151708</v>
      </c>
      <c r="AE55">
        <f t="shared" si="22"/>
        <v>13.692543162140842</v>
      </c>
      <c r="AF55">
        <f t="shared" si="23"/>
        <v>13.692543162140842</v>
      </c>
    </row>
    <row r="56" spans="1:32">
      <c r="A56" t="s">
        <v>38</v>
      </c>
      <c r="B56">
        <v>5</v>
      </c>
      <c r="C56" t="s">
        <v>186</v>
      </c>
      <c r="D56">
        <v>3</v>
      </c>
      <c r="E56">
        <v>3</v>
      </c>
      <c r="F56">
        <v>4</v>
      </c>
      <c r="G56">
        <v>4</v>
      </c>
      <c r="H56">
        <v>5</v>
      </c>
      <c r="I56">
        <v>5</v>
      </c>
      <c r="J56">
        <v>4.0999999999999996</v>
      </c>
      <c r="K56">
        <v>11.47</v>
      </c>
      <c r="L56">
        <v>1004.768</v>
      </c>
      <c r="M56">
        <v>0.68</v>
      </c>
      <c r="N56">
        <v>6.8354599613300003E-3</v>
      </c>
      <c r="O56">
        <f t="shared" si="12"/>
        <v>0.4634018398863104</v>
      </c>
      <c r="P56">
        <v>5</v>
      </c>
      <c r="Q56">
        <v>4596</v>
      </c>
      <c r="R56">
        <v>2.2001499999999998</v>
      </c>
      <c r="S56">
        <f t="shared" si="13"/>
        <v>0</v>
      </c>
      <c r="T56">
        <f t="shared" si="14"/>
        <v>0.6</v>
      </c>
      <c r="U56">
        <f t="shared" si="15"/>
        <v>0.6</v>
      </c>
      <c r="V56">
        <f t="shared" si="16"/>
        <v>0.8</v>
      </c>
      <c r="W56">
        <f t="shared" si="17"/>
        <v>0.8</v>
      </c>
      <c r="X56">
        <f t="shared" si="18"/>
        <v>1</v>
      </c>
      <c r="Y56">
        <f t="shared" si="19"/>
        <v>1</v>
      </c>
      <c r="Z56">
        <f t="shared" si="20"/>
        <v>-0.19999999999999996</v>
      </c>
      <c r="AA56">
        <v>4596</v>
      </c>
      <c r="AB56">
        <v>11.5</v>
      </c>
      <c r="AC56">
        <v>6.7999999999999996E-3</v>
      </c>
      <c r="AD56">
        <f t="shared" si="21"/>
        <v>0.46099787418164956</v>
      </c>
      <c r="AE56">
        <f t="shared" si="22"/>
        <v>10.34816997622093</v>
      </c>
      <c r="AF56">
        <f t="shared" si="23"/>
        <v>10.34816997622093</v>
      </c>
    </row>
    <row r="57" spans="1:32">
      <c r="A57" t="s">
        <v>109</v>
      </c>
      <c r="B57">
        <v>5</v>
      </c>
      <c r="C57" t="s">
        <v>186</v>
      </c>
      <c r="D57">
        <v>5</v>
      </c>
      <c r="E57">
        <v>4</v>
      </c>
      <c r="F57">
        <v>5</v>
      </c>
      <c r="G57">
        <v>5</v>
      </c>
      <c r="H57">
        <v>5</v>
      </c>
      <c r="I57">
        <v>5</v>
      </c>
      <c r="J57">
        <v>5.0999999999999996</v>
      </c>
      <c r="K57">
        <v>12.63</v>
      </c>
      <c r="L57">
        <v>2615.9760000000001</v>
      </c>
      <c r="M57">
        <v>0.54</v>
      </c>
      <c r="N57">
        <v>3.2134626872800001E-3</v>
      </c>
      <c r="O57">
        <f t="shared" si="12"/>
        <v>0.38675194929076118</v>
      </c>
      <c r="P57">
        <v>5</v>
      </c>
      <c r="Q57">
        <v>14485</v>
      </c>
      <c r="R57">
        <v>2.0993300000000001</v>
      </c>
      <c r="S57">
        <f t="shared" si="13"/>
        <v>0</v>
      </c>
      <c r="T57">
        <f t="shared" si="14"/>
        <v>1</v>
      </c>
      <c r="U57">
        <f t="shared" si="15"/>
        <v>0.8</v>
      </c>
      <c r="V57">
        <f t="shared" si="16"/>
        <v>1</v>
      </c>
      <c r="W57">
        <f t="shared" si="17"/>
        <v>1</v>
      </c>
      <c r="X57">
        <f t="shared" si="18"/>
        <v>1</v>
      </c>
      <c r="Y57">
        <f t="shared" si="19"/>
        <v>1</v>
      </c>
      <c r="Z57">
        <f t="shared" si="20"/>
        <v>0</v>
      </c>
      <c r="AA57">
        <v>14485</v>
      </c>
      <c r="AB57">
        <v>12.6</v>
      </c>
      <c r="AC57">
        <v>3.2000000000000002E-3</v>
      </c>
      <c r="AD57">
        <f t="shared" si="21"/>
        <v>0.38513166579755553</v>
      </c>
      <c r="AE57">
        <f t="shared" si="22"/>
        <v>10.275945345839272</v>
      </c>
      <c r="AF57">
        <f t="shared" si="23"/>
        <v>10.275945345839272</v>
      </c>
    </row>
    <row r="58" spans="1:32">
      <c r="A58" t="s">
        <v>108</v>
      </c>
      <c r="B58">
        <v>5</v>
      </c>
      <c r="C58" t="s">
        <v>186</v>
      </c>
      <c r="D58">
        <v>5</v>
      </c>
      <c r="E58">
        <v>5</v>
      </c>
      <c r="F58">
        <v>5</v>
      </c>
      <c r="G58">
        <v>5</v>
      </c>
      <c r="H58">
        <v>5</v>
      </c>
      <c r="I58">
        <v>5</v>
      </c>
      <c r="J58">
        <v>5.0999999999999996</v>
      </c>
      <c r="K58">
        <v>14.82</v>
      </c>
      <c r="L58">
        <v>2048.348</v>
      </c>
      <c r="M58">
        <v>0.86</v>
      </c>
      <c r="N58">
        <v>5.7377691870200004E-3</v>
      </c>
      <c r="O58">
        <f t="shared" si="12"/>
        <v>0.48033045152952897</v>
      </c>
      <c r="P58">
        <v>5</v>
      </c>
      <c r="Q58">
        <v>7008</v>
      </c>
      <c r="R58">
        <v>2.50265</v>
      </c>
      <c r="S58">
        <f t="shared" si="13"/>
        <v>0</v>
      </c>
      <c r="T58">
        <f t="shared" si="14"/>
        <v>1</v>
      </c>
      <c r="U58">
        <f t="shared" si="15"/>
        <v>1</v>
      </c>
      <c r="V58">
        <f t="shared" si="16"/>
        <v>1</v>
      </c>
      <c r="W58">
        <f t="shared" si="17"/>
        <v>1</v>
      </c>
      <c r="X58">
        <f t="shared" si="18"/>
        <v>1</v>
      </c>
      <c r="Y58">
        <f t="shared" si="19"/>
        <v>1</v>
      </c>
      <c r="Z58">
        <f t="shared" si="20"/>
        <v>0</v>
      </c>
      <c r="AA58">
        <v>7008</v>
      </c>
      <c r="AB58">
        <v>14.8</v>
      </c>
      <c r="AC58">
        <v>5.7000000000000002E-3</v>
      </c>
      <c r="AD58">
        <f t="shared" si="21"/>
        <v>0.47716864943120474</v>
      </c>
      <c r="AE58">
        <f t="shared" si="22"/>
        <v>10.363564554258506</v>
      </c>
      <c r="AF58">
        <f t="shared" si="23"/>
        <v>10.363564554258506</v>
      </c>
    </row>
    <row r="59" spans="1:32">
      <c r="A59" t="s">
        <v>113</v>
      </c>
      <c r="B59">
        <v>5</v>
      </c>
      <c r="C59" t="s">
        <v>186</v>
      </c>
      <c r="D59">
        <v>5</v>
      </c>
      <c r="E59">
        <v>4</v>
      </c>
      <c r="F59">
        <v>5</v>
      </c>
      <c r="G59">
        <v>5</v>
      </c>
      <c r="H59">
        <v>5</v>
      </c>
      <c r="I59">
        <v>5</v>
      </c>
      <c r="J59">
        <v>3.1</v>
      </c>
      <c r="K59">
        <v>14.9</v>
      </c>
      <c r="L59">
        <v>1928.5820000000001</v>
      </c>
      <c r="M59">
        <v>1.31</v>
      </c>
      <c r="N59">
        <v>1.35041475456E-2</v>
      </c>
      <c r="O59">
        <f t="shared" si="12"/>
        <v>0.94035809271029247</v>
      </c>
      <c r="P59">
        <v>5</v>
      </c>
      <c r="Q59">
        <v>4849</v>
      </c>
      <c r="R59">
        <v>2.2006600000000001</v>
      </c>
      <c r="S59">
        <f t="shared" si="13"/>
        <v>0</v>
      </c>
      <c r="T59">
        <f t="shared" si="14"/>
        <v>1</v>
      </c>
      <c r="U59">
        <f t="shared" si="15"/>
        <v>0.8</v>
      </c>
      <c r="V59">
        <f t="shared" si="16"/>
        <v>1</v>
      </c>
      <c r="W59">
        <f t="shared" si="17"/>
        <v>1</v>
      </c>
      <c r="X59">
        <f t="shared" si="18"/>
        <v>1</v>
      </c>
      <c r="Y59">
        <f t="shared" si="19"/>
        <v>1</v>
      </c>
      <c r="Z59">
        <f t="shared" si="20"/>
        <v>0</v>
      </c>
      <c r="AA59">
        <v>4849</v>
      </c>
      <c r="AB59">
        <v>14.9</v>
      </c>
      <c r="AC59">
        <v>1.35E-2</v>
      </c>
      <c r="AD59">
        <f t="shared" si="21"/>
        <v>0.94006927936189899</v>
      </c>
      <c r="AE59">
        <f t="shared" si="22"/>
        <v>10.804245953952528</v>
      </c>
      <c r="AF59">
        <f t="shared" si="23"/>
        <v>10.804245953952528</v>
      </c>
    </row>
    <row r="60" spans="1:32">
      <c r="A60" t="s">
        <v>33</v>
      </c>
      <c r="B60">
        <v>5</v>
      </c>
      <c r="C60" t="s">
        <v>186</v>
      </c>
      <c r="D60">
        <v>5</v>
      </c>
      <c r="E60">
        <v>0</v>
      </c>
      <c r="F60">
        <v>5</v>
      </c>
      <c r="G60">
        <v>5</v>
      </c>
      <c r="H60">
        <v>5</v>
      </c>
      <c r="I60">
        <v>5</v>
      </c>
      <c r="J60">
        <v>6.1</v>
      </c>
      <c r="K60">
        <v>15.36</v>
      </c>
      <c r="L60">
        <v>1586.14</v>
      </c>
      <c r="M60">
        <v>0.71</v>
      </c>
      <c r="N60">
        <v>2.0914846532100002E-3</v>
      </c>
      <c r="O60">
        <f t="shared" si="12"/>
        <v>0.16966826841636551</v>
      </c>
      <c r="P60">
        <v>5</v>
      </c>
      <c r="Q60">
        <v>6581</v>
      </c>
      <c r="R60">
        <v>2.4999699999999998</v>
      </c>
      <c r="S60">
        <f t="shared" si="13"/>
        <v>0</v>
      </c>
      <c r="T60">
        <f t="shared" si="14"/>
        <v>1</v>
      </c>
      <c r="U60">
        <f t="shared" si="15"/>
        <v>0</v>
      </c>
      <c r="V60">
        <f t="shared" si="16"/>
        <v>1</v>
      </c>
      <c r="W60">
        <f t="shared" si="17"/>
        <v>1</v>
      </c>
      <c r="X60">
        <f t="shared" si="18"/>
        <v>1</v>
      </c>
      <c r="Y60">
        <f t="shared" si="19"/>
        <v>1</v>
      </c>
      <c r="Z60">
        <f t="shared" si="20"/>
        <v>0</v>
      </c>
      <c r="AA60">
        <v>6581</v>
      </c>
      <c r="AB60">
        <v>15.4</v>
      </c>
      <c r="AC60">
        <v>2.0999999999999999E-3</v>
      </c>
      <c r="AD60">
        <f t="shared" si="21"/>
        <v>0.17035906198379938</v>
      </c>
      <c r="AE60">
        <f t="shared" si="22"/>
        <v>10.071481827008576</v>
      </c>
      <c r="AF60">
        <f t="shared" si="23"/>
        <v>10.071481827008576</v>
      </c>
    </row>
    <row r="61" spans="1:32">
      <c r="A61" t="s">
        <v>37</v>
      </c>
      <c r="B61">
        <v>5</v>
      </c>
      <c r="C61" t="s">
        <v>186</v>
      </c>
      <c r="D61">
        <v>5</v>
      </c>
      <c r="E61">
        <v>0</v>
      </c>
      <c r="F61">
        <v>5</v>
      </c>
      <c r="G61">
        <v>5</v>
      </c>
      <c r="H61">
        <v>5</v>
      </c>
      <c r="I61">
        <v>5</v>
      </c>
      <c r="J61">
        <v>6.6</v>
      </c>
      <c r="K61">
        <v>17.260000000000002</v>
      </c>
      <c r="L61">
        <v>2640.806</v>
      </c>
      <c r="M61">
        <v>0.49</v>
      </c>
      <c r="N61">
        <v>1.53076491022E-2</v>
      </c>
      <c r="O61">
        <f t="shared" si="12"/>
        <v>1.87642059322749</v>
      </c>
      <c r="P61">
        <v>5</v>
      </c>
      <c r="Q61">
        <v>15026</v>
      </c>
      <c r="R61">
        <v>2.0000100000000001</v>
      </c>
      <c r="S61">
        <f t="shared" si="13"/>
        <v>0</v>
      </c>
      <c r="T61">
        <f t="shared" si="14"/>
        <v>1</v>
      </c>
      <c r="U61">
        <f t="shared" si="15"/>
        <v>0</v>
      </c>
      <c r="V61">
        <f t="shared" si="16"/>
        <v>1</v>
      </c>
      <c r="W61">
        <f t="shared" si="17"/>
        <v>1</v>
      </c>
      <c r="X61">
        <f t="shared" si="18"/>
        <v>1</v>
      </c>
      <c r="Y61">
        <f t="shared" si="19"/>
        <v>1</v>
      </c>
      <c r="Z61">
        <f t="shared" si="20"/>
        <v>0</v>
      </c>
      <c r="AA61">
        <v>15026</v>
      </c>
      <c r="AB61">
        <v>17.3</v>
      </c>
      <c r="AC61">
        <v>1.5699999999999999E-2</v>
      </c>
      <c r="AD61">
        <f t="shared" si="21"/>
        <v>1.9245151960948501</v>
      </c>
      <c r="AE61">
        <f t="shared" si="22"/>
        <v>11.741438466682297</v>
      </c>
      <c r="AF61">
        <f t="shared" si="23"/>
        <v>11.741438466682297</v>
      </c>
    </row>
    <row r="62" spans="1:32">
      <c r="A62" t="s">
        <v>41</v>
      </c>
      <c r="B62">
        <v>5</v>
      </c>
      <c r="C62" t="s">
        <v>186</v>
      </c>
      <c r="D62">
        <v>3</v>
      </c>
      <c r="E62">
        <v>3</v>
      </c>
      <c r="F62">
        <v>3</v>
      </c>
      <c r="G62">
        <v>3</v>
      </c>
      <c r="H62">
        <v>3</v>
      </c>
      <c r="I62">
        <v>5</v>
      </c>
      <c r="J62">
        <v>3</v>
      </c>
      <c r="K62">
        <v>21.61</v>
      </c>
      <c r="L62">
        <v>2725.674</v>
      </c>
      <c r="M62">
        <v>1.27</v>
      </c>
      <c r="N62">
        <v>0.107605381372</v>
      </c>
      <c r="O62">
        <f t="shared" si="12"/>
        <v>8.8465760291393796</v>
      </c>
      <c r="P62">
        <v>5</v>
      </c>
      <c r="Q62">
        <v>6759</v>
      </c>
      <c r="R62">
        <v>1.94858</v>
      </c>
      <c r="S62">
        <f t="shared" si="13"/>
        <v>0</v>
      </c>
      <c r="T62">
        <f t="shared" si="14"/>
        <v>0.6</v>
      </c>
      <c r="U62">
        <f t="shared" si="15"/>
        <v>0.6</v>
      </c>
      <c r="V62">
        <f t="shared" si="16"/>
        <v>0.6</v>
      </c>
      <c r="W62">
        <f t="shared" si="17"/>
        <v>0.6</v>
      </c>
      <c r="X62">
        <f t="shared" si="18"/>
        <v>0.6</v>
      </c>
      <c r="Y62">
        <f t="shared" si="19"/>
        <v>1</v>
      </c>
      <c r="Z62">
        <f t="shared" si="20"/>
        <v>-0.4</v>
      </c>
      <c r="AA62">
        <v>6759</v>
      </c>
      <c r="AB62">
        <v>21.6</v>
      </c>
      <c r="AC62">
        <v>0.1075</v>
      </c>
      <c r="AD62">
        <f t="shared" si="21"/>
        <v>8.8379122958988443</v>
      </c>
      <c r="AE62">
        <f t="shared" si="22"/>
        <v>18.322992505695701</v>
      </c>
      <c r="AF62">
        <f t="shared" si="23"/>
        <v>18.322992505695701</v>
      </c>
    </row>
    <row r="63" spans="1:32">
      <c r="A63" t="s">
        <v>112</v>
      </c>
      <c r="B63">
        <v>5</v>
      </c>
      <c r="C63" t="s">
        <v>186</v>
      </c>
      <c r="D63">
        <v>5</v>
      </c>
      <c r="E63">
        <v>5</v>
      </c>
      <c r="F63">
        <v>5</v>
      </c>
      <c r="G63">
        <v>5</v>
      </c>
      <c r="H63">
        <v>5</v>
      </c>
      <c r="I63">
        <v>5</v>
      </c>
      <c r="J63">
        <v>5.3</v>
      </c>
      <c r="K63">
        <v>21.71</v>
      </c>
      <c r="L63">
        <v>2153.9560000000001</v>
      </c>
      <c r="M63">
        <v>0.43</v>
      </c>
      <c r="N63">
        <v>3.0309063097399998E-2</v>
      </c>
      <c r="O63">
        <f t="shared" si="12"/>
        <v>3.6365823855515691</v>
      </c>
      <c r="P63">
        <v>5</v>
      </c>
      <c r="Q63">
        <v>14396</v>
      </c>
      <c r="R63">
        <v>2.0490499999999998</v>
      </c>
      <c r="S63">
        <f t="shared" si="13"/>
        <v>0</v>
      </c>
      <c r="T63">
        <f t="shared" si="14"/>
        <v>1</v>
      </c>
      <c r="U63">
        <f t="shared" si="15"/>
        <v>1</v>
      </c>
      <c r="V63">
        <f t="shared" si="16"/>
        <v>1</v>
      </c>
      <c r="W63">
        <f t="shared" si="17"/>
        <v>1</v>
      </c>
      <c r="X63">
        <f t="shared" si="18"/>
        <v>1</v>
      </c>
      <c r="Y63">
        <f t="shared" si="19"/>
        <v>1</v>
      </c>
      <c r="Z63">
        <f t="shared" si="20"/>
        <v>0</v>
      </c>
      <c r="AA63">
        <v>14396</v>
      </c>
      <c r="AB63">
        <v>21.7</v>
      </c>
      <c r="AC63">
        <v>3.0300000000000001E-2</v>
      </c>
      <c r="AD63">
        <f t="shared" si="21"/>
        <v>3.6354949649256838</v>
      </c>
      <c r="AE63">
        <f t="shared" si="22"/>
        <v>13.370291206609251</v>
      </c>
      <c r="AF63">
        <f t="shared" si="23"/>
        <v>13.370291206609251</v>
      </c>
    </row>
    <row r="64" spans="1:32">
      <c r="A64" t="s">
        <v>111</v>
      </c>
      <c r="B64">
        <v>5</v>
      </c>
      <c r="C64" t="s">
        <v>186</v>
      </c>
      <c r="D64">
        <v>5</v>
      </c>
      <c r="E64">
        <v>5</v>
      </c>
      <c r="F64">
        <v>5</v>
      </c>
      <c r="G64">
        <v>5</v>
      </c>
      <c r="H64">
        <v>5</v>
      </c>
      <c r="I64">
        <v>5</v>
      </c>
      <c r="J64">
        <v>6.1</v>
      </c>
      <c r="K64">
        <v>28.92</v>
      </c>
      <c r="L64">
        <v>1991.944</v>
      </c>
      <c r="M64">
        <v>0.41</v>
      </c>
      <c r="N64">
        <v>9.2972249476200003E-2</v>
      </c>
      <c r="O64">
        <f t="shared" si="12"/>
        <v>11.66903588506729</v>
      </c>
      <c r="P64">
        <v>5</v>
      </c>
      <c r="Q64">
        <v>15753</v>
      </c>
      <c r="R64">
        <v>1.50116</v>
      </c>
      <c r="S64">
        <f t="shared" si="13"/>
        <v>0</v>
      </c>
      <c r="T64">
        <f t="shared" si="14"/>
        <v>1</v>
      </c>
      <c r="U64">
        <f t="shared" si="15"/>
        <v>1</v>
      </c>
      <c r="V64">
        <f t="shared" si="16"/>
        <v>1</v>
      </c>
      <c r="W64">
        <f t="shared" si="17"/>
        <v>1</v>
      </c>
      <c r="X64">
        <f t="shared" si="18"/>
        <v>1</v>
      </c>
      <c r="Y64">
        <f t="shared" si="19"/>
        <v>1</v>
      </c>
      <c r="Z64">
        <f t="shared" si="20"/>
        <v>0</v>
      </c>
      <c r="AA64">
        <v>15753</v>
      </c>
      <c r="AB64">
        <v>28.9</v>
      </c>
      <c r="AC64">
        <v>9.3100000000000002E-2</v>
      </c>
      <c r="AD64">
        <f t="shared" si="21"/>
        <v>11.685069975400232</v>
      </c>
      <c r="AE64">
        <f t="shared" si="22"/>
        <v>21.033486616581023</v>
      </c>
      <c r="AF64">
        <f t="shared" si="23"/>
        <v>20</v>
      </c>
    </row>
    <row r="65" spans="1:32">
      <c r="A65" t="s">
        <v>110</v>
      </c>
      <c r="B65">
        <v>5</v>
      </c>
      <c r="C65" t="s">
        <v>186</v>
      </c>
      <c r="D65">
        <v>5</v>
      </c>
      <c r="E65">
        <v>5</v>
      </c>
      <c r="F65">
        <v>5</v>
      </c>
      <c r="G65">
        <v>5</v>
      </c>
      <c r="H65">
        <v>5</v>
      </c>
      <c r="I65">
        <v>5</v>
      </c>
      <c r="J65">
        <v>5</v>
      </c>
      <c r="K65">
        <v>29.24</v>
      </c>
      <c r="L65">
        <v>2958.1860000000001</v>
      </c>
      <c r="M65">
        <v>0.56999999999999995</v>
      </c>
      <c r="N65">
        <v>6.8872251893100006E-2</v>
      </c>
      <c r="O65">
        <f t="shared" si="12"/>
        <v>8.9066495125689293</v>
      </c>
      <c r="P65">
        <v>5</v>
      </c>
      <c r="Q65">
        <v>16724</v>
      </c>
      <c r="R65">
        <v>1.5006200000000001</v>
      </c>
      <c r="S65">
        <f t="shared" si="13"/>
        <v>0</v>
      </c>
      <c r="T65">
        <f t="shared" si="14"/>
        <v>1</v>
      </c>
      <c r="U65">
        <f t="shared" si="15"/>
        <v>1</v>
      </c>
      <c r="V65">
        <f t="shared" si="16"/>
        <v>1</v>
      </c>
      <c r="W65">
        <f t="shared" si="17"/>
        <v>1</v>
      </c>
      <c r="X65">
        <f t="shared" si="18"/>
        <v>1</v>
      </c>
      <c r="Y65">
        <f t="shared" si="19"/>
        <v>1</v>
      </c>
      <c r="Z65">
        <f t="shared" si="20"/>
        <v>0</v>
      </c>
      <c r="AA65">
        <v>16724</v>
      </c>
      <c r="AB65">
        <v>29.2</v>
      </c>
      <c r="AC65">
        <v>6.88E-2</v>
      </c>
      <c r="AD65">
        <f t="shared" si="21"/>
        <v>8.8973058034440964</v>
      </c>
      <c r="AE65">
        <f t="shared" si="22"/>
        <v>18.379535124878778</v>
      </c>
      <c r="AF65">
        <f t="shared" si="23"/>
        <v>18.379535124878778</v>
      </c>
    </row>
    <row r="66" spans="1:32">
      <c r="A66" t="s">
        <v>42</v>
      </c>
      <c r="B66">
        <v>6</v>
      </c>
      <c r="C66" t="s">
        <v>186</v>
      </c>
      <c r="D66">
        <v>1</v>
      </c>
      <c r="E66">
        <v>6</v>
      </c>
      <c r="F66">
        <v>1</v>
      </c>
      <c r="G66">
        <v>1</v>
      </c>
      <c r="H66">
        <v>1</v>
      </c>
      <c r="I66">
        <v>2</v>
      </c>
      <c r="J66">
        <v>5.4</v>
      </c>
      <c r="K66">
        <v>16.75</v>
      </c>
      <c r="L66">
        <v>2238.1999999999998</v>
      </c>
      <c r="M66">
        <v>0.62</v>
      </c>
      <c r="N66">
        <v>1.9061127936999999E-2</v>
      </c>
      <c r="O66">
        <f t="shared" ref="O66:O97" si="24">N66*SQRT(Q66)</f>
        <v>2.1711285741394653</v>
      </c>
      <c r="P66">
        <v>6</v>
      </c>
      <c r="Q66">
        <v>12974</v>
      </c>
      <c r="R66">
        <v>2.5002900000000001</v>
      </c>
      <c r="S66">
        <f t="shared" ref="S66:S97" si="25">L66*$M$168</f>
        <v>0</v>
      </c>
      <c r="T66">
        <f t="shared" ref="T66:T97" si="26">D66/$B66</f>
        <v>0.16666666666666666</v>
      </c>
      <c r="U66">
        <f t="shared" ref="U66:U97" si="27">E66/$B66</f>
        <v>1</v>
      </c>
      <c r="V66">
        <f t="shared" ref="V66:V97" si="28">F66/$B66</f>
        <v>0.16666666666666666</v>
      </c>
      <c r="W66">
        <f t="shared" ref="W66:W97" si="29">G66/$B66</f>
        <v>0.16666666666666666</v>
      </c>
      <c r="X66">
        <f t="shared" ref="X66:X97" si="30">H66/$B66</f>
        <v>0.16666666666666666</v>
      </c>
      <c r="Y66">
        <f t="shared" ref="Y66:Y97" si="31">I66/$B66</f>
        <v>0.33333333333333331</v>
      </c>
      <c r="Z66">
        <f t="shared" ref="Z66:Z97" si="32">V66-Y66</f>
        <v>-0.16666666666666666</v>
      </c>
      <c r="AA66">
        <v>12974</v>
      </c>
      <c r="AB66">
        <v>16.8</v>
      </c>
      <c r="AC66">
        <v>1.9099999999999999E-2</v>
      </c>
      <c r="AD66">
        <f t="shared" ref="AD66:AD97" si="33">AC66*SQRT(AA66)</f>
        <v>2.1755562369196526</v>
      </c>
      <c r="AE66">
        <f t="shared" ref="AE66:AE97" si="34">-0.0078*2+0.952*AD66+9.9249</f>
        <v>11.980429537547508</v>
      </c>
      <c r="AF66">
        <f t="shared" ref="AF66:AF97" si="35">MIN(20,AE66)</f>
        <v>11.980429537547508</v>
      </c>
    </row>
    <row r="67" spans="1:32">
      <c r="A67" t="s">
        <v>122</v>
      </c>
      <c r="B67">
        <v>6</v>
      </c>
      <c r="C67" t="s">
        <v>186</v>
      </c>
      <c r="D67">
        <v>6</v>
      </c>
      <c r="E67">
        <v>6</v>
      </c>
      <c r="F67">
        <v>6</v>
      </c>
      <c r="G67">
        <v>6</v>
      </c>
      <c r="H67">
        <v>6</v>
      </c>
      <c r="I67">
        <v>6</v>
      </c>
      <c r="J67">
        <v>4.4000000000000004</v>
      </c>
      <c r="K67">
        <v>23.17</v>
      </c>
      <c r="L67">
        <v>4933.4449999999997</v>
      </c>
      <c r="M67">
        <v>0.56999999999999995</v>
      </c>
      <c r="N67">
        <v>1.84259033886E-2</v>
      </c>
      <c r="O67">
        <f t="shared" si="24"/>
        <v>3.1801102192439035</v>
      </c>
      <c r="P67">
        <v>6</v>
      </c>
      <c r="Q67">
        <v>29787</v>
      </c>
      <c r="R67">
        <v>1.74</v>
      </c>
      <c r="S67">
        <f t="shared" si="25"/>
        <v>0</v>
      </c>
      <c r="T67">
        <f t="shared" si="26"/>
        <v>1</v>
      </c>
      <c r="U67">
        <f t="shared" si="27"/>
        <v>1</v>
      </c>
      <c r="V67">
        <f t="shared" si="28"/>
        <v>1</v>
      </c>
      <c r="W67">
        <f t="shared" si="29"/>
        <v>1</v>
      </c>
      <c r="X67">
        <f t="shared" si="30"/>
        <v>1</v>
      </c>
      <c r="Y67">
        <f t="shared" si="31"/>
        <v>1</v>
      </c>
      <c r="Z67">
        <f t="shared" si="32"/>
        <v>0</v>
      </c>
      <c r="AA67">
        <v>29787</v>
      </c>
      <c r="AB67">
        <v>23.2</v>
      </c>
      <c r="AC67">
        <v>1.84E-2</v>
      </c>
      <c r="AD67">
        <f t="shared" si="33"/>
        <v>3.1756395765262786</v>
      </c>
      <c r="AE67">
        <f t="shared" si="34"/>
        <v>12.932508876853017</v>
      </c>
      <c r="AF67">
        <f t="shared" si="35"/>
        <v>12.932508876853017</v>
      </c>
    </row>
    <row r="68" spans="1:32">
      <c r="A68" t="s">
        <v>114</v>
      </c>
      <c r="B68">
        <v>6</v>
      </c>
      <c r="C68" t="s">
        <v>186</v>
      </c>
      <c r="D68">
        <v>6</v>
      </c>
      <c r="E68">
        <v>6</v>
      </c>
      <c r="F68">
        <v>6</v>
      </c>
      <c r="G68">
        <v>6</v>
      </c>
      <c r="H68">
        <v>6</v>
      </c>
      <c r="I68">
        <v>6</v>
      </c>
      <c r="J68">
        <v>3.9</v>
      </c>
      <c r="K68">
        <v>24.04</v>
      </c>
      <c r="L68">
        <v>3321.1350000000002</v>
      </c>
      <c r="M68">
        <v>0.81</v>
      </c>
      <c r="N68">
        <v>1.5248940616900001E-2</v>
      </c>
      <c r="O68">
        <f t="shared" si="24"/>
        <v>1.9397947142861667</v>
      </c>
      <c r="P68">
        <v>6</v>
      </c>
      <c r="Q68">
        <v>16182</v>
      </c>
      <c r="R68">
        <v>2.4000400000000002</v>
      </c>
      <c r="S68">
        <f t="shared" si="25"/>
        <v>0</v>
      </c>
      <c r="T68">
        <f t="shared" si="26"/>
        <v>1</v>
      </c>
      <c r="U68">
        <f t="shared" si="27"/>
        <v>1</v>
      </c>
      <c r="V68">
        <f t="shared" si="28"/>
        <v>1</v>
      </c>
      <c r="W68">
        <f t="shared" si="29"/>
        <v>1</v>
      </c>
      <c r="X68">
        <f t="shared" si="30"/>
        <v>1</v>
      </c>
      <c r="Y68">
        <f t="shared" si="31"/>
        <v>1</v>
      </c>
      <c r="Z68">
        <f t="shared" si="32"/>
        <v>0</v>
      </c>
      <c r="AA68">
        <v>16182</v>
      </c>
      <c r="AB68">
        <v>24</v>
      </c>
      <c r="AC68">
        <v>1.52E-2</v>
      </c>
      <c r="AD68">
        <f t="shared" si="33"/>
        <v>1.9335690522968143</v>
      </c>
      <c r="AE68">
        <f t="shared" si="34"/>
        <v>11.750057737786566</v>
      </c>
      <c r="AF68">
        <f t="shared" si="35"/>
        <v>11.750057737786566</v>
      </c>
    </row>
    <row r="69" spans="1:32">
      <c r="A69" t="s">
        <v>118</v>
      </c>
      <c r="B69">
        <v>6</v>
      </c>
      <c r="C69" t="s">
        <v>186</v>
      </c>
      <c r="D69">
        <v>6</v>
      </c>
      <c r="E69">
        <v>6</v>
      </c>
      <c r="F69">
        <v>6</v>
      </c>
      <c r="G69">
        <v>6</v>
      </c>
      <c r="H69">
        <v>6</v>
      </c>
      <c r="I69">
        <v>6</v>
      </c>
      <c r="J69">
        <v>4.3</v>
      </c>
      <c r="K69">
        <v>24.27</v>
      </c>
      <c r="L69">
        <v>3471.9566666699998</v>
      </c>
      <c r="M69">
        <v>0.74</v>
      </c>
      <c r="N69">
        <v>4.22302356713E-2</v>
      </c>
      <c r="O69">
        <f t="shared" si="24"/>
        <v>5.5384434856267033</v>
      </c>
      <c r="P69">
        <v>6</v>
      </c>
      <c r="Q69">
        <v>17200</v>
      </c>
      <c r="R69">
        <v>2.0000800000000001</v>
      </c>
      <c r="S69">
        <f t="shared" si="25"/>
        <v>0</v>
      </c>
      <c r="T69">
        <f t="shared" si="26"/>
        <v>1</v>
      </c>
      <c r="U69">
        <f t="shared" si="27"/>
        <v>1</v>
      </c>
      <c r="V69">
        <f t="shared" si="28"/>
        <v>1</v>
      </c>
      <c r="W69">
        <f t="shared" si="29"/>
        <v>1</v>
      </c>
      <c r="X69">
        <f t="shared" si="30"/>
        <v>1</v>
      </c>
      <c r="Y69">
        <f t="shared" si="31"/>
        <v>1</v>
      </c>
      <c r="Z69">
        <f t="shared" si="32"/>
        <v>0</v>
      </c>
      <c r="AA69">
        <v>17200</v>
      </c>
      <c r="AB69">
        <v>24.3</v>
      </c>
      <c r="AC69">
        <v>4.2099999999999999E-2</v>
      </c>
      <c r="AD69">
        <f t="shared" si="33"/>
        <v>5.5213632374622845</v>
      </c>
      <c r="AE69">
        <f t="shared" si="34"/>
        <v>15.165637802064094</v>
      </c>
      <c r="AF69">
        <f t="shared" si="35"/>
        <v>15.165637802064094</v>
      </c>
    </row>
    <row r="70" spans="1:32">
      <c r="A70" t="s">
        <v>123</v>
      </c>
      <c r="B70">
        <v>6</v>
      </c>
      <c r="C70" t="s">
        <v>186</v>
      </c>
      <c r="D70">
        <v>6</v>
      </c>
      <c r="E70">
        <v>6</v>
      </c>
      <c r="F70">
        <v>6</v>
      </c>
      <c r="G70">
        <v>6</v>
      </c>
      <c r="H70">
        <v>6</v>
      </c>
      <c r="I70">
        <v>6</v>
      </c>
      <c r="J70">
        <v>4.3</v>
      </c>
      <c r="K70">
        <v>26.41</v>
      </c>
      <c r="L70">
        <v>5312.8766666700003</v>
      </c>
      <c r="M70">
        <v>0.67</v>
      </c>
      <c r="N70">
        <v>2.7462512507399998E-2</v>
      </c>
      <c r="O70">
        <f t="shared" si="24"/>
        <v>4.5578670828820957</v>
      </c>
      <c r="P70">
        <v>6</v>
      </c>
      <c r="Q70">
        <v>27545</v>
      </c>
      <c r="R70">
        <v>1.7907999999999999</v>
      </c>
      <c r="S70">
        <f t="shared" si="25"/>
        <v>0</v>
      </c>
      <c r="T70">
        <f t="shared" si="26"/>
        <v>1</v>
      </c>
      <c r="U70">
        <f t="shared" si="27"/>
        <v>1</v>
      </c>
      <c r="V70">
        <f t="shared" si="28"/>
        <v>1</v>
      </c>
      <c r="W70">
        <f t="shared" si="29"/>
        <v>1</v>
      </c>
      <c r="X70">
        <f t="shared" si="30"/>
        <v>1</v>
      </c>
      <c r="Y70">
        <f t="shared" si="31"/>
        <v>1</v>
      </c>
      <c r="Z70">
        <f t="shared" si="32"/>
        <v>0</v>
      </c>
      <c r="AA70">
        <v>27545</v>
      </c>
      <c r="AB70">
        <v>26.4</v>
      </c>
      <c r="AC70">
        <v>2.75E-2</v>
      </c>
      <c r="AD70">
        <f t="shared" si="33"/>
        <v>4.5640887644742412</v>
      </c>
      <c r="AE70">
        <f t="shared" si="34"/>
        <v>14.254312503779477</v>
      </c>
      <c r="AF70">
        <f t="shared" si="35"/>
        <v>14.254312503779477</v>
      </c>
    </row>
    <row r="71" spans="1:32">
      <c r="A71" t="s">
        <v>119</v>
      </c>
      <c r="B71">
        <v>6</v>
      </c>
      <c r="C71" t="s">
        <v>186</v>
      </c>
      <c r="D71">
        <v>6</v>
      </c>
      <c r="E71">
        <v>6</v>
      </c>
      <c r="F71">
        <v>6</v>
      </c>
      <c r="G71">
        <v>6</v>
      </c>
      <c r="H71">
        <v>6</v>
      </c>
      <c r="I71">
        <v>6</v>
      </c>
      <c r="J71">
        <v>5.7</v>
      </c>
      <c r="K71">
        <v>27.03</v>
      </c>
      <c r="L71">
        <v>3658.4749999999999</v>
      </c>
      <c r="M71">
        <v>0.61</v>
      </c>
      <c r="N71">
        <v>4.436102577E-2</v>
      </c>
      <c r="O71">
        <f t="shared" si="24"/>
        <v>6.5188070776388569</v>
      </c>
      <c r="P71">
        <v>6</v>
      </c>
      <c r="Q71">
        <v>21594</v>
      </c>
      <c r="R71">
        <v>1.6791100000000001</v>
      </c>
      <c r="S71">
        <f t="shared" si="25"/>
        <v>0</v>
      </c>
      <c r="T71">
        <f t="shared" si="26"/>
        <v>1</v>
      </c>
      <c r="U71">
        <f t="shared" si="27"/>
        <v>1</v>
      </c>
      <c r="V71">
        <f t="shared" si="28"/>
        <v>1</v>
      </c>
      <c r="W71">
        <f t="shared" si="29"/>
        <v>1</v>
      </c>
      <c r="X71">
        <f t="shared" si="30"/>
        <v>1</v>
      </c>
      <c r="Y71">
        <f t="shared" si="31"/>
        <v>1</v>
      </c>
      <c r="Z71">
        <f t="shared" si="32"/>
        <v>0</v>
      </c>
      <c r="AA71">
        <v>21594</v>
      </c>
      <c r="AB71">
        <v>27</v>
      </c>
      <c r="AC71">
        <v>4.4400000000000002E-2</v>
      </c>
      <c r="AD71">
        <f t="shared" si="33"/>
        <v>6.5245343006225367</v>
      </c>
      <c r="AE71">
        <f t="shared" si="34"/>
        <v>16.120656654192654</v>
      </c>
      <c r="AF71">
        <f t="shared" si="35"/>
        <v>16.120656654192654</v>
      </c>
    </row>
    <row r="72" spans="1:32">
      <c r="A72" t="s">
        <v>115</v>
      </c>
      <c r="B72">
        <v>6</v>
      </c>
      <c r="C72" t="s">
        <v>186</v>
      </c>
      <c r="D72">
        <v>6</v>
      </c>
      <c r="E72">
        <v>6</v>
      </c>
      <c r="F72">
        <v>6</v>
      </c>
      <c r="G72">
        <v>6</v>
      </c>
      <c r="H72">
        <v>6</v>
      </c>
      <c r="I72">
        <v>6</v>
      </c>
      <c r="J72">
        <v>2.7</v>
      </c>
      <c r="K72">
        <v>30.02</v>
      </c>
      <c r="L72">
        <v>2664</v>
      </c>
      <c r="M72">
        <v>0.9</v>
      </c>
      <c r="N72">
        <v>0.16102618092400001</v>
      </c>
      <c r="O72">
        <f t="shared" si="24"/>
        <v>17.834694541185673</v>
      </c>
      <c r="P72">
        <v>6</v>
      </c>
      <c r="Q72">
        <v>12267</v>
      </c>
      <c r="R72">
        <v>1.9121600000000001</v>
      </c>
      <c r="S72">
        <f t="shared" si="25"/>
        <v>0</v>
      </c>
      <c r="T72">
        <f t="shared" si="26"/>
        <v>1</v>
      </c>
      <c r="U72">
        <f t="shared" si="27"/>
        <v>1</v>
      </c>
      <c r="V72">
        <f t="shared" si="28"/>
        <v>1</v>
      </c>
      <c r="W72">
        <f t="shared" si="29"/>
        <v>1</v>
      </c>
      <c r="X72">
        <f t="shared" si="30"/>
        <v>1</v>
      </c>
      <c r="Y72">
        <f t="shared" si="31"/>
        <v>1</v>
      </c>
      <c r="Z72">
        <f t="shared" si="32"/>
        <v>0</v>
      </c>
      <c r="AA72">
        <v>12267</v>
      </c>
      <c r="AB72">
        <v>30</v>
      </c>
      <c r="AC72">
        <v>0.161</v>
      </c>
      <c r="AD72">
        <f t="shared" si="33"/>
        <v>17.831794833947594</v>
      </c>
      <c r="AE72">
        <f t="shared" si="34"/>
        <v>26.88516868191811</v>
      </c>
      <c r="AF72">
        <f t="shared" si="35"/>
        <v>20</v>
      </c>
    </row>
    <row r="73" spans="1:32">
      <c r="A73" t="s">
        <v>117</v>
      </c>
      <c r="B73">
        <v>6</v>
      </c>
      <c r="C73" t="s">
        <v>186</v>
      </c>
      <c r="D73">
        <v>6</v>
      </c>
      <c r="E73">
        <v>6</v>
      </c>
      <c r="F73">
        <v>6</v>
      </c>
      <c r="G73">
        <v>6</v>
      </c>
      <c r="H73">
        <v>6</v>
      </c>
      <c r="I73">
        <v>6</v>
      </c>
      <c r="J73">
        <v>2.5</v>
      </c>
      <c r="K73">
        <v>30.7</v>
      </c>
      <c r="L73">
        <v>3355.5050000000001</v>
      </c>
      <c r="M73">
        <v>1.29</v>
      </c>
      <c r="N73">
        <v>0.19960772469099999</v>
      </c>
      <c r="O73">
        <f t="shared" si="24"/>
        <v>21.437163373109147</v>
      </c>
      <c r="P73">
        <v>6</v>
      </c>
      <c r="Q73">
        <v>11534</v>
      </c>
      <c r="R73">
        <v>1.9991099999999999</v>
      </c>
      <c r="S73">
        <f t="shared" si="25"/>
        <v>0</v>
      </c>
      <c r="T73">
        <f t="shared" si="26"/>
        <v>1</v>
      </c>
      <c r="U73">
        <f t="shared" si="27"/>
        <v>1</v>
      </c>
      <c r="V73">
        <f t="shared" si="28"/>
        <v>1</v>
      </c>
      <c r="W73">
        <f t="shared" si="29"/>
        <v>1</v>
      </c>
      <c r="X73">
        <f t="shared" si="30"/>
        <v>1</v>
      </c>
      <c r="Y73">
        <f t="shared" si="31"/>
        <v>1</v>
      </c>
      <c r="Z73">
        <f t="shared" si="32"/>
        <v>0</v>
      </c>
      <c r="AA73">
        <v>11534</v>
      </c>
      <c r="AB73">
        <v>30.7</v>
      </c>
      <c r="AC73">
        <v>0.1996</v>
      </c>
      <c r="AD73">
        <f t="shared" si="33"/>
        <v>21.436333768627509</v>
      </c>
      <c r="AE73">
        <f t="shared" si="34"/>
        <v>30.316689747733385</v>
      </c>
      <c r="AF73">
        <f t="shared" si="35"/>
        <v>20</v>
      </c>
    </row>
    <row r="74" spans="1:32">
      <c r="A74" t="s">
        <v>116</v>
      </c>
      <c r="B74">
        <v>6</v>
      </c>
      <c r="C74" t="s">
        <v>186</v>
      </c>
      <c r="D74">
        <v>6</v>
      </c>
      <c r="E74">
        <v>6</v>
      </c>
      <c r="F74">
        <v>6</v>
      </c>
      <c r="G74">
        <v>6</v>
      </c>
      <c r="H74">
        <v>6</v>
      </c>
      <c r="I74">
        <v>6</v>
      </c>
      <c r="J74">
        <v>2.5</v>
      </c>
      <c r="K74">
        <v>30.7</v>
      </c>
      <c r="L74">
        <v>3355.5050000000001</v>
      </c>
      <c r="M74">
        <v>1.29</v>
      </c>
      <c r="N74">
        <v>0.19960772469099999</v>
      </c>
      <c r="O74">
        <f t="shared" si="24"/>
        <v>21.437163373109147</v>
      </c>
      <c r="P74">
        <v>6</v>
      </c>
      <c r="Q74">
        <v>11534</v>
      </c>
      <c r="R74">
        <v>1.9991099999999999</v>
      </c>
      <c r="S74">
        <f t="shared" si="25"/>
        <v>0</v>
      </c>
      <c r="T74">
        <f t="shared" si="26"/>
        <v>1</v>
      </c>
      <c r="U74">
        <f t="shared" si="27"/>
        <v>1</v>
      </c>
      <c r="V74">
        <f t="shared" si="28"/>
        <v>1</v>
      </c>
      <c r="W74">
        <f t="shared" si="29"/>
        <v>1</v>
      </c>
      <c r="X74">
        <f t="shared" si="30"/>
        <v>1</v>
      </c>
      <c r="Y74">
        <f t="shared" si="31"/>
        <v>1</v>
      </c>
      <c r="Z74">
        <f t="shared" si="32"/>
        <v>0</v>
      </c>
      <c r="AA74">
        <v>11534</v>
      </c>
      <c r="AB74">
        <v>30.7</v>
      </c>
      <c r="AC74">
        <v>0.1996</v>
      </c>
      <c r="AD74">
        <f t="shared" si="33"/>
        <v>21.436333768627509</v>
      </c>
      <c r="AE74">
        <f t="shared" si="34"/>
        <v>30.316689747733385</v>
      </c>
      <c r="AF74">
        <f t="shared" si="35"/>
        <v>20</v>
      </c>
    </row>
    <row r="75" spans="1:32">
      <c r="A75" t="s">
        <v>120</v>
      </c>
      <c r="B75">
        <v>6</v>
      </c>
      <c r="C75" t="s">
        <v>186</v>
      </c>
      <c r="D75">
        <v>6</v>
      </c>
      <c r="E75">
        <v>6</v>
      </c>
      <c r="F75">
        <v>6</v>
      </c>
      <c r="G75">
        <v>6</v>
      </c>
      <c r="H75">
        <v>6</v>
      </c>
      <c r="I75">
        <v>6</v>
      </c>
      <c r="J75">
        <v>2.8</v>
      </c>
      <c r="K75">
        <v>34.68</v>
      </c>
      <c r="L75">
        <v>4780.8</v>
      </c>
      <c r="M75">
        <v>0.8</v>
      </c>
      <c r="N75">
        <v>8.5471805712500001E-2</v>
      </c>
      <c r="O75">
        <f t="shared" si="24"/>
        <v>12.934513621422694</v>
      </c>
      <c r="P75">
        <v>6</v>
      </c>
      <c r="Q75">
        <v>22901</v>
      </c>
      <c r="R75">
        <v>1.6792199999999999</v>
      </c>
      <c r="S75">
        <f t="shared" si="25"/>
        <v>0</v>
      </c>
      <c r="T75">
        <f t="shared" si="26"/>
        <v>1</v>
      </c>
      <c r="U75">
        <f t="shared" si="27"/>
        <v>1</v>
      </c>
      <c r="V75">
        <f t="shared" si="28"/>
        <v>1</v>
      </c>
      <c r="W75">
        <f t="shared" si="29"/>
        <v>1</v>
      </c>
      <c r="X75">
        <f t="shared" si="30"/>
        <v>1</v>
      </c>
      <c r="Y75">
        <f t="shared" si="31"/>
        <v>1</v>
      </c>
      <c r="Z75">
        <f t="shared" si="32"/>
        <v>0</v>
      </c>
      <c r="AA75">
        <v>22901</v>
      </c>
      <c r="AB75">
        <v>34.700000000000003</v>
      </c>
      <c r="AC75">
        <v>8.5500000000000007E-2</v>
      </c>
      <c r="AD75">
        <f t="shared" si="33"/>
        <v>12.938780284478133</v>
      </c>
      <c r="AE75">
        <f t="shared" si="34"/>
        <v>22.227018830823184</v>
      </c>
      <c r="AF75">
        <f t="shared" si="35"/>
        <v>20</v>
      </c>
    </row>
    <row r="76" spans="1:32">
      <c r="A76" t="s">
        <v>121</v>
      </c>
      <c r="B76">
        <v>6</v>
      </c>
      <c r="C76" t="s">
        <v>186</v>
      </c>
      <c r="D76">
        <v>6</v>
      </c>
      <c r="E76">
        <v>6</v>
      </c>
      <c r="F76">
        <v>6</v>
      </c>
      <c r="G76">
        <v>6</v>
      </c>
      <c r="H76">
        <v>6</v>
      </c>
      <c r="I76">
        <v>6</v>
      </c>
      <c r="J76">
        <v>2.5</v>
      </c>
      <c r="K76">
        <v>37.5</v>
      </c>
      <c r="L76">
        <v>5888.6850000000004</v>
      </c>
      <c r="M76">
        <v>0.99</v>
      </c>
      <c r="N76">
        <v>0.114989230555</v>
      </c>
      <c r="O76">
        <f t="shared" si="24"/>
        <v>17.632765217042337</v>
      </c>
      <c r="P76">
        <v>6</v>
      </c>
      <c r="Q76">
        <v>23514</v>
      </c>
      <c r="R76">
        <v>1.6792199999999999</v>
      </c>
      <c r="S76">
        <f t="shared" si="25"/>
        <v>0</v>
      </c>
      <c r="T76">
        <f t="shared" si="26"/>
        <v>1</v>
      </c>
      <c r="U76">
        <f t="shared" si="27"/>
        <v>1</v>
      </c>
      <c r="V76">
        <f t="shared" si="28"/>
        <v>1</v>
      </c>
      <c r="W76">
        <f t="shared" si="29"/>
        <v>1</v>
      </c>
      <c r="X76">
        <f t="shared" si="30"/>
        <v>1</v>
      </c>
      <c r="Y76">
        <f t="shared" si="31"/>
        <v>1</v>
      </c>
      <c r="Z76">
        <f t="shared" si="32"/>
        <v>0</v>
      </c>
      <c r="AA76">
        <v>23514</v>
      </c>
      <c r="AB76">
        <v>37.5</v>
      </c>
      <c r="AC76">
        <v>0.11509999999999999</v>
      </c>
      <c r="AD76">
        <f t="shared" si="33"/>
        <v>17.649750908723895</v>
      </c>
      <c r="AE76">
        <f t="shared" si="34"/>
        <v>26.711862865105147</v>
      </c>
      <c r="AF76">
        <f t="shared" si="35"/>
        <v>20</v>
      </c>
    </row>
    <row r="77" spans="1:32">
      <c r="A77" t="s">
        <v>48</v>
      </c>
      <c r="B77">
        <v>7</v>
      </c>
      <c r="C77" t="s">
        <v>186</v>
      </c>
      <c r="D77">
        <v>6</v>
      </c>
      <c r="E77">
        <v>1</v>
      </c>
      <c r="F77">
        <v>0</v>
      </c>
      <c r="G77">
        <v>0</v>
      </c>
      <c r="H77">
        <v>0</v>
      </c>
      <c r="I77">
        <v>0</v>
      </c>
      <c r="J77">
        <v>9.5</v>
      </c>
      <c r="K77">
        <v>10.050000000000001</v>
      </c>
      <c r="L77">
        <v>1055.43428571</v>
      </c>
      <c r="M77">
        <v>0.28999999999999998</v>
      </c>
      <c r="N77">
        <v>1.23199479206E-2</v>
      </c>
      <c r="O77">
        <f t="shared" si="24"/>
        <v>1.4730969507835314</v>
      </c>
      <c r="P77">
        <v>7</v>
      </c>
      <c r="Q77">
        <v>14297</v>
      </c>
      <c r="R77">
        <v>2.1081400000000001</v>
      </c>
      <c r="S77">
        <f t="shared" si="25"/>
        <v>0</v>
      </c>
      <c r="T77">
        <f t="shared" si="26"/>
        <v>0.8571428571428571</v>
      </c>
      <c r="U77">
        <f t="shared" si="27"/>
        <v>0.14285714285714285</v>
      </c>
      <c r="V77">
        <f t="shared" si="28"/>
        <v>0</v>
      </c>
      <c r="W77">
        <f t="shared" si="29"/>
        <v>0</v>
      </c>
      <c r="X77">
        <f t="shared" si="30"/>
        <v>0</v>
      </c>
      <c r="Y77">
        <f t="shared" si="31"/>
        <v>0</v>
      </c>
      <c r="Z77">
        <f t="shared" si="32"/>
        <v>0</v>
      </c>
      <c r="AA77">
        <v>14297</v>
      </c>
      <c r="AB77">
        <v>10.1</v>
      </c>
      <c r="AC77">
        <v>1.23E-2</v>
      </c>
      <c r="AD77">
        <f t="shared" si="33"/>
        <v>1.4707117766578197</v>
      </c>
      <c r="AE77">
        <f t="shared" si="34"/>
        <v>11.309417611378244</v>
      </c>
      <c r="AF77">
        <f t="shared" si="35"/>
        <v>11.309417611378244</v>
      </c>
    </row>
    <row r="78" spans="1:32">
      <c r="A78" t="s">
        <v>43</v>
      </c>
      <c r="B78">
        <v>7</v>
      </c>
      <c r="C78" t="s">
        <v>186</v>
      </c>
      <c r="D78">
        <v>7</v>
      </c>
      <c r="E78">
        <v>4</v>
      </c>
      <c r="F78">
        <v>7</v>
      </c>
      <c r="G78">
        <v>7</v>
      </c>
      <c r="H78">
        <v>7</v>
      </c>
      <c r="I78">
        <v>7</v>
      </c>
      <c r="J78">
        <v>3.5</v>
      </c>
      <c r="K78">
        <v>8.8000000000000007</v>
      </c>
      <c r="L78">
        <v>1378.6071428600001</v>
      </c>
      <c r="M78">
        <v>0.75</v>
      </c>
      <c r="N78">
        <v>2.5478142005000001E-3</v>
      </c>
      <c r="O78">
        <f t="shared" si="24"/>
        <v>0.23499356523677889</v>
      </c>
      <c r="P78">
        <v>7</v>
      </c>
      <c r="Q78">
        <v>8507</v>
      </c>
      <c r="R78">
        <v>1.99936</v>
      </c>
      <c r="S78">
        <f t="shared" si="25"/>
        <v>0</v>
      </c>
      <c r="T78">
        <f t="shared" si="26"/>
        <v>1</v>
      </c>
      <c r="U78">
        <f t="shared" si="27"/>
        <v>0.5714285714285714</v>
      </c>
      <c r="V78">
        <f t="shared" si="28"/>
        <v>1</v>
      </c>
      <c r="W78">
        <f t="shared" si="29"/>
        <v>1</v>
      </c>
      <c r="X78">
        <f t="shared" si="30"/>
        <v>1</v>
      </c>
      <c r="Y78">
        <f t="shared" si="31"/>
        <v>1</v>
      </c>
      <c r="Z78">
        <f t="shared" si="32"/>
        <v>0</v>
      </c>
      <c r="AA78">
        <v>8507</v>
      </c>
      <c r="AB78">
        <v>8.8000000000000007</v>
      </c>
      <c r="AC78">
        <v>2.3E-3</v>
      </c>
      <c r="AD78">
        <f t="shared" si="33"/>
        <v>0.21213681905789009</v>
      </c>
      <c r="AE78">
        <f t="shared" si="34"/>
        <v>10.111254251743111</v>
      </c>
      <c r="AF78">
        <f t="shared" si="35"/>
        <v>10.111254251743111</v>
      </c>
    </row>
    <row r="79" spans="1:32">
      <c r="A79" t="s">
        <v>45</v>
      </c>
      <c r="B79">
        <v>7</v>
      </c>
      <c r="C79" t="s">
        <v>186</v>
      </c>
      <c r="D79">
        <v>7</v>
      </c>
      <c r="E79">
        <v>1</v>
      </c>
      <c r="F79">
        <v>2</v>
      </c>
      <c r="G79">
        <v>3</v>
      </c>
      <c r="H79">
        <v>7</v>
      </c>
      <c r="I79">
        <v>7</v>
      </c>
      <c r="J79">
        <v>17.399999999999999</v>
      </c>
      <c r="K79">
        <v>9.19</v>
      </c>
      <c r="L79">
        <v>1002.30428571</v>
      </c>
      <c r="M79">
        <v>0.33</v>
      </c>
      <c r="N79">
        <v>8.7097143444399994E-3</v>
      </c>
      <c r="O79">
        <f t="shared" si="24"/>
        <v>1.0254186058550585</v>
      </c>
      <c r="P79">
        <v>7</v>
      </c>
      <c r="Q79">
        <v>13861</v>
      </c>
      <c r="R79">
        <v>2.0001199999999999</v>
      </c>
      <c r="S79">
        <f t="shared" si="25"/>
        <v>0</v>
      </c>
      <c r="T79">
        <f t="shared" si="26"/>
        <v>1</v>
      </c>
      <c r="U79">
        <f t="shared" si="27"/>
        <v>0.14285714285714285</v>
      </c>
      <c r="V79">
        <f t="shared" si="28"/>
        <v>0.2857142857142857</v>
      </c>
      <c r="W79">
        <f t="shared" si="29"/>
        <v>0.42857142857142855</v>
      </c>
      <c r="X79">
        <f t="shared" si="30"/>
        <v>1</v>
      </c>
      <c r="Y79">
        <f t="shared" si="31"/>
        <v>1</v>
      </c>
      <c r="Z79">
        <f t="shared" si="32"/>
        <v>-0.7142857142857143</v>
      </c>
      <c r="AA79">
        <v>13861</v>
      </c>
      <c r="AB79">
        <v>9.1999999999999993</v>
      </c>
      <c r="AC79">
        <v>8.6999999999999994E-3</v>
      </c>
      <c r="AD79">
        <f t="shared" si="33"/>
        <v>1.0242749093871233</v>
      </c>
      <c r="AE79">
        <f t="shared" si="34"/>
        <v>10.88440971373654</v>
      </c>
      <c r="AF79">
        <f t="shared" si="35"/>
        <v>10.88440971373654</v>
      </c>
    </row>
    <row r="80" spans="1:32">
      <c r="A80" t="s">
        <v>44</v>
      </c>
      <c r="B80">
        <v>7</v>
      </c>
      <c r="C80" t="s">
        <v>186</v>
      </c>
      <c r="D80">
        <v>7</v>
      </c>
      <c r="E80">
        <v>4</v>
      </c>
      <c r="F80">
        <v>7</v>
      </c>
      <c r="G80">
        <v>7</v>
      </c>
      <c r="H80">
        <v>7</v>
      </c>
      <c r="I80">
        <v>7</v>
      </c>
      <c r="J80">
        <v>3.2</v>
      </c>
      <c r="K80">
        <v>10.029999999999999</v>
      </c>
      <c r="L80">
        <v>1521.74571429</v>
      </c>
      <c r="M80">
        <v>0.83</v>
      </c>
      <c r="N80">
        <v>1.2167621007199999E-2</v>
      </c>
      <c r="O80">
        <f t="shared" si="24"/>
        <v>1.1266717722382169</v>
      </c>
      <c r="P80">
        <v>7</v>
      </c>
      <c r="Q80">
        <v>8574</v>
      </c>
      <c r="R80">
        <v>1.99936</v>
      </c>
      <c r="S80">
        <f t="shared" si="25"/>
        <v>0</v>
      </c>
      <c r="T80">
        <f t="shared" si="26"/>
        <v>1</v>
      </c>
      <c r="U80">
        <f t="shared" si="27"/>
        <v>0.5714285714285714</v>
      </c>
      <c r="V80">
        <f t="shared" si="28"/>
        <v>1</v>
      </c>
      <c r="W80">
        <f t="shared" si="29"/>
        <v>1</v>
      </c>
      <c r="X80">
        <f t="shared" si="30"/>
        <v>1</v>
      </c>
      <c r="Y80">
        <f t="shared" si="31"/>
        <v>1</v>
      </c>
      <c r="Z80">
        <f t="shared" si="32"/>
        <v>0</v>
      </c>
      <c r="AA80">
        <v>8574</v>
      </c>
      <c r="AB80">
        <v>10</v>
      </c>
      <c r="AC80">
        <v>1.24E-2</v>
      </c>
      <c r="AD80">
        <f t="shared" si="33"/>
        <v>1.148189113343268</v>
      </c>
      <c r="AE80">
        <f t="shared" si="34"/>
        <v>11.00237603590279</v>
      </c>
      <c r="AF80">
        <f t="shared" si="35"/>
        <v>11.00237603590279</v>
      </c>
    </row>
    <row r="81" spans="1:32">
      <c r="A81" t="s">
        <v>47</v>
      </c>
      <c r="B81">
        <v>7</v>
      </c>
      <c r="C81" t="s">
        <v>186</v>
      </c>
      <c r="D81">
        <v>7</v>
      </c>
      <c r="E81">
        <v>2</v>
      </c>
      <c r="F81">
        <v>7</v>
      </c>
      <c r="G81">
        <v>7</v>
      </c>
      <c r="H81">
        <v>7</v>
      </c>
      <c r="I81">
        <v>7</v>
      </c>
      <c r="J81">
        <v>9.5</v>
      </c>
      <c r="K81">
        <v>10.119999999999999</v>
      </c>
      <c r="L81">
        <v>1646.24571429</v>
      </c>
      <c r="M81">
        <v>0.39</v>
      </c>
      <c r="N81">
        <v>1.2813085968700001E-2</v>
      </c>
      <c r="O81">
        <f t="shared" si="24"/>
        <v>1.6409256523832239</v>
      </c>
      <c r="P81">
        <v>7</v>
      </c>
      <c r="Q81">
        <v>16401</v>
      </c>
      <c r="R81">
        <v>2.0000100000000001</v>
      </c>
      <c r="S81">
        <f t="shared" si="25"/>
        <v>0</v>
      </c>
      <c r="T81">
        <f t="shared" si="26"/>
        <v>1</v>
      </c>
      <c r="U81">
        <f t="shared" si="27"/>
        <v>0.2857142857142857</v>
      </c>
      <c r="V81">
        <f t="shared" si="28"/>
        <v>1</v>
      </c>
      <c r="W81">
        <f t="shared" si="29"/>
        <v>1</v>
      </c>
      <c r="X81">
        <f t="shared" si="30"/>
        <v>1</v>
      </c>
      <c r="Y81">
        <f t="shared" si="31"/>
        <v>1</v>
      </c>
      <c r="Z81">
        <f t="shared" si="32"/>
        <v>0</v>
      </c>
      <c r="AA81">
        <v>16401</v>
      </c>
      <c r="AB81">
        <v>10.1</v>
      </c>
      <c r="AC81">
        <v>1.29E-2</v>
      </c>
      <c r="AD81">
        <f t="shared" si="33"/>
        <v>1.6520564185281323</v>
      </c>
      <c r="AE81">
        <f t="shared" si="34"/>
        <v>11.482057710438781</v>
      </c>
      <c r="AF81">
        <f t="shared" si="35"/>
        <v>11.482057710438781</v>
      </c>
    </row>
    <row r="82" spans="1:32">
      <c r="A82" t="s">
        <v>46</v>
      </c>
      <c r="B82">
        <v>7</v>
      </c>
      <c r="C82" t="s">
        <v>186</v>
      </c>
      <c r="D82">
        <v>7</v>
      </c>
      <c r="E82">
        <v>3</v>
      </c>
      <c r="F82">
        <v>7</v>
      </c>
      <c r="G82">
        <v>7</v>
      </c>
      <c r="H82">
        <v>7</v>
      </c>
      <c r="I82">
        <v>7</v>
      </c>
      <c r="J82">
        <v>5.3</v>
      </c>
      <c r="K82">
        <v>12.92</v>
      </c>
      <c r="L82">
        <v>1538.5971428600001</v>
      </c>
      <c r="M82">
        <v>0.51</v>
      </c>
      <c r="N82">
        <v>1.6109721216999998E-2</v>
      </c>
      <c r="O82">
        <f t="shared" si="24"/>
        <v>1.9130590700908228</v>
      </c>
      <c r="P82">
        <v>7</v>
      </c>
      <c r="Q82">
        <v>14102</v>
      </c>
      <c r="R82">
        <v>2.0002300000000002</v>
      </c>
      <c r="S82">
        <f t="shared" si="25"/>
        <v>0</v>
      </c>
      <c r="T82">
        <f t="shared" si="26"/>
        <v>1</v>
      </c>
      <c r="U82">
        <f t="shared" si="27"/>
        <v>0.42857142857142855</v>
      </c>
      <c r="V82">
        <f t="shared" si="28"/>
        <v>1</v>
      </c>
      <c r="W82">
        <f t="shared" si="29"/>
        <v>1</v>
      </c>
      <c r="X82">
        <f t="shared" si="30"/>
        <v>1</v>
      </c>
      <c r="Y82">
        <f t="shared" si="31"/>
        <v>1</v>
      </c>
      <c r="Z82">
        <f t="shared" si="32"/>
        <v>0</v>
      </c>
      <c r="AA82">
        <v>14102</v>
      </c>
      <c r="AB82">
        <v>12.9</v>
      </c>
      <c r="AC82">
        <v>1.61E-2</v>
      </c>
      <c r="AD82">
        <f t="shared" si="33"/>
        <v>1.911904657664707</v>
      </c>
      <c r="AE82">
        <f t="shared" si="34"/>
        <v>11.729433234096801</v>
      </c>
      <c r="AF82">
        <f t="shared" si="35"/>
        <v>11.729433234096801</v>
      </c>
    </row>
    <row r="83" spans="1:32">
      <c r="A83" t="s">
        <v>124</v>
      </c>
      <c r="B83">
        <v>8</v>
      </c>
      <c r="C83" t="s">
        <v>186</v>
      </c>
      <c r="D83">
        <v>0</v>
      </c>
      <c r="E83">
        <v>1</v>
      </c>
      <c r="F83">
        <v>0</v>
      </c>
      <c r="G83">
        <v>0</v>
      </c>
      <c r="H83">
        <v>0</v>
      </c>
      <c r="I83">
        <v>0</v>
      </c>
      <c r="J83">
        <v>25</v>
      </c>
      <c r="K83">
        <v>0.85</v>
      </c>
      <c r="L83">
        <v>488.5</v>
      </c>
      <c r="M83">
        <v>0.2</v>
      </c>
      <c r="N83">
        <v>-6.3874704293199998E-3</v>
      </c>
      <c r="O83">
        <f t="shared" si="24"/>
        <v>-0.67616737403383476</v>
      </c>
      <c r="P83">
        <v>8</v>
      </c>
      <c r="Q83">
        <v>11206</v>
      </c>
      <c r="R83">
        <v>2.2000299999999999</v>
      </c>
      <c r="S83">
        <f t="shared" si="25"/>
        <v>0</v>
      </c>
      <c r="T83">
        <f t="shared" si="26"/>
        <v>0</v>
      </c>
      <c r="U83">
        <f t="shared" si="27"/>
        <v>0.125</v>
      </c>
      <c r="V83">
        <f t="shared" si="28"/>
        <v>0</v>
      </c>
      <c r="W83">
        <f t="shared" si="29"/>
        <v>0</v>
      </c>
      <c r="X83">
        <f t="shared" si="30"/>
        <v>0</v>
      </c>
      <c r="Y83">
        <f t="shared" si="31"/>
        <v>0</v>
      </c>
      <c r="Z83">
        <f t="shared" si="32"/>
        <v>0</v>
      </c>
      <c r="AA83">
        <v>11206</v>
      </c>
      <c r="AB83">
        <v>0.8</v>
      </c>
      <c r="AC83">
        <v>-6.4000000000000003E-3</v>
      </c>
      <c r="AD83">
        <f t="shared" si="33"/>
        <v>-0.67749373428836968</v>
      </c>
      <c r="AE83">
        <f t="shared" si="34"/>
        <v>9.2643259649574716</v>
      </c>
      <c r="AF83">
        <f t="shared" si="35"/>
        <v>9.2643259649574716</v>
      </c>
    </row>
    <row r="84" spans="1:32">
      <c r="A84" t="s">
        <v>125</v>
      </c>
      <c r="B84">
        <v>8</v>
      </c>
      <c r="C84" t="s">
        <v>186</v>
      </c>
      <c r="D84">
        <v>0</v>
      </c>
      <c r="E84">
        <v>1</v>
      </c>
      <c r="F84">
        <v>0</v>
      </c>
      <c r="G84">
        <v>0</v>
      </c>
      <c r="H84">
        <v>0</v>
      </c>
      <c r="I84">
        <v>0</v>
      </c>
      <c r="J84">
        <v>8.1</v>
      </c>
      <c r="K84">
        <v>6.57</v>
      </c>
      <c r="L84">
        <v>1566.21</v>
      </c>
      <c r="M84">
        <v>0.83</v>
      </c>
      <c r="N84">
        <v>2.9564850938300002E-3</v>
      </c>
      <c r="O84">
        <f t="shared" si="24"/>
        <v>0.27138536333263902</v>
      </c>
      <c r="P84">
        <v>8</v>
      </c>
      <c r="Q84">
        <v>8426</v>
      </c>
      <c r="R84">
        <v>2.6604399999999999</v>
      </c>
      <c r="S84">
        <f t="shared" si="25"/>
        <v>0</v>
      </c>
      <c r="T84">
        <f t="shared" si="26"/>
        <v>0</v>
      </c>
      <c r="U84">
        <f t="shared" si="27"/>
        <v>0.125</v>
      </c>
      <c r="V84">
        <f t="shared" si="28"/>
        <v>0</v>
      </c>
      <c r="W84">
        <f t="shared" si="29"/>
        <v>0</v>
      </c>
      <c r="X84">
        <f t="shared" si="30"/>
        <v>0</v>
      </c>
      <c r="Y84">
        <f t="shared" si="31"/>
        <v>0</v>
      </c>
      <c r="Z84">
        <f t="shared" si="32"/>
        <v>0</v>
      </c>
      <c r="AA84">
        <v>8426</v>
      </c>
      <c r="AB84">
        <v>6.6</v>
      </c>
      <c r="AC84">
        <v>3.0000000000000001E-3</v>
      </c>
      <c r="AD84">
        <f t="shared" si="33"/>
        <v>0.2753797378167101</v>
      </c>
      <c r="AE84">
        <f t="shared" si="34"/>
        <v>10.171461510401507</v>
      </c>
      <c r="AF84">
        <f t="shared" si="35"/>
        <v>10.171461510401507</v>
      </c>
    </row>
    <row r="85" spans="1:32">
      <c r="A85" t="s">
        <v>132</v>
      </c>
      <c r="B85">
        <v>8</v>
      </c>
      <c r="C85" t="s">
        <v>186</v>
      </c>
      <c r="D85">
        <v>1</v>
      </c>
      <c r="E85">
        <v>2</v>
      </c>
      <c r="F85">
        <v>3</v>
      </c>
      <c r="G85">
        <v>2</v>
      </c>
      <c r="H85">
        <v>1</v>
      </c>
      <c r="I85">
        <v>1</v>
      </c>
      <c r="J85">
        <v>25</v>
      </c>
      <c r="K85">
        <v>4.51</v>
      </c>
      <c r="L85">
        <v>952.1925</v>
      </c>
      <c r="M85">
        <v>0.42</v>
      </c>
      <c r="N85">
        <v>-2.01563230932E-2</v>
      </c>
      <c r="O85">
        <f t="shared" si="24"/>
        <v>-2.1829400273293946</v>
      </c>
      <c r="P85">
        <v>8</v>
      </c>
      <c r="Q85">
        <v>11729</v>
      </c>
      <c r="R85">
        <v>2.0091999999999999</v>
      </c>
      <c r="S85">
        <f t="shared" si="25"/>
        <v>0</v>
      </c>
      <c r="T85">
        <f t="shared" si="26"/>
        <v>0.125</v>
      </c>
      <c r="U85">
        <f t="shared" si="27"/>
        <v>0.25</v>
      </c>
      <c r="V85">
        <f t="shared" si="28"/>
        <v>0.375</v>
      </c>
      <c r="W85">
        <f t="shared" si="29"/>
        <v>0.25</v>
      </c>
      <c r="X85">
        <f t="shared" si="30"/>
        <v>0.125</v>
      </c>
      <c r="Y85">
        <f t="shared" si="31"/>
        <v>0.125</v>
      </c>
      <c r="Z85">
        <f t="shared" si="32"/>
        <v>0.25</v>
      </c>
      <c r="AA85">
        <v>11729</v>
      </c>
      <c r="AB85">
        <v>4.5</v>
      </c>
      <c r="AC85">
        <v>-2.0199999999999999E-2</v>
      </c>
      <c r="AD85">
        <f t="shared" si="33"/>
        <v>-2.1876702585170369</v>
      </c>
      <c r="AE85">
        <f t="shared" si="34"/>
        <v>7.8266379138917799</v>
      </c>
      <c r="AF85">
        <f t="shared" si="35"/>
        <v>7.8266379138917799</v>
      </c>
    </row>
    <row r="86" spans="1:32">
      <c r="A86" t="s">
        <v>131</v>
      </c>
      <c r="B86">
        <v>8</v>
      </c>
      <c r="C86" t="s">
        <v>186</v>
      </c>
      <c r="D86">
        <v>1</v>
      </c>
      <c r="E86">
        <v>2</v>
      </c>
      <c r="F86">
        <v>2</v>
      </c>
      <c r="G86">
        <v>2</v>
      </c>
      <c r="H86">
        <v>2</v>
      </c>
      <c r="I86">
        <v>1</v>
      </c>
      <c r="J86">
        <v>2.9</v>
      </c>
      <c r="K86">
        <v>6.3</v>
      </c>
      <c r="L86">
        <v>1364.55</v>
      </c>
      <c r="M86">
        <v>0.6</v>
      </c>
      <c r="N86">
        <v>-5.4792900590699999E-4</v>
      </c>
      <c r="O86">
        <f t="shared" si="24"/>
        <v>-6.0815183157989741E-2</v>
      </c>
      <c r="P86">
        <v>8</v>
      </c>
      <c r="Q86">
        <v>12319</v>
      </c>
      <c r="R86">
        <v>2</v>
      </c>
      <c r="S86">
        <f t="shared" si="25"/>
        <v>0</v>
      </c>
      <c r="T86">
        <f t="shared" si="26"/>
        <v>0.125</v>
      </c>
      <c r="U86">
        <f t="shared" si="27"/>
        <v>0.25</v>
      </c>
      <c r="V86">
        <f t="shared" si="28"/>
        <v>0.25</v>
      </c>
      <c r="W86">
        <f t="shared" si="29"/>
        <v>0.25</v>
      </c>
      <c r="X86">
        <f t="shared" si="30"/>
        <v>0.25</v>
      </c>
      <c r="Y86">
        <f t="shared" si="31"/>
        <v>0.125</v>
      </c>
      <c r="Z86">
        <f t="shared" si="32"/>
        <v>0.125</v>
      </c>
      <c r="AA86">
        <v>12319</v>
      </c>
      <c r="AB86">
        <v>6.3</v>
      </c>
      <c r="AC86">
        <v>-5.9999999999999995E-4</v>
      </c>
      <c r="AD86">
        <f t="shared" si="33"/>
        <v>-6.6594594375219376E-2</v>
      </c>
      <c r="AE86">
        <f t="shared" si="34"/>
        <v>9.8459019461547896</v>
      </c>
      <c r="AF86">
        <f t="shared" si="35"/>
        <v>9.8459019461547896</v>
      </c>
    </row>
    <row r="87" spans="1:32">
      <c r="A87" t="s">
        <v>130</v>
      </c>
      <c r="B87">
        <v>8</v>
      </c>
      <c r="C87" t="s">
        <v>186</v>
      </c>
      <c r="D87">
        <v>2</v>
      </c>
      <c r="E87">
        <v>2</v>
      </c>
      <c r="F87">
        <v>4</v>
      </c>
      <c r="G87">
        <v>2</v>
      </c>
      <c r="H87">
        <v>3</v>
      </c>
      <c r="I87">
        <v>2</v>
      </c>
      <c r="J87">
        <v>25</v>
      </c>
      <c r="K87">
        <v>4.51</v>
      </c>
      <c r="L87">
        <v>952.1925</v>
      </c>
      <c r="M87">
        <v>0.42</v>
      </c>
      <c r="N87">
        <v>-2.01563230932E-2</v>
      </c>
      <c r="O87">
        <f t="shared" si="24"/>
        <v>-2.1829400273293946</v>
      </c>
      <c r="P87">
        <v>8</v>
      </c>
      <c r="Q87">
        <v>11729</v>
      </c>
      <c r="R87">
        <v>2.0091999999999999</v>
      </c>
      <c r="S87">
        <f t="shared" si="25"/>
        <v>0</v>
      </c>
      <c r="T87">
        <f t="shared" si="26"/>
        <v>0.25</v>
      </c>
      <c r="U87">
        <f t="shared" si="27"/>
        <v>0.25</v>
      </c>
      <c r="V87">
        <f t="shared" si="28"/>
        <v>0.5</v>
      </c>
      <c r="W87">
        <f t="shared" si="29"/>
        <v>0.25</v>
      </c>
      <c r="X87">
        <f t="shared" si="30"/>
        <v>0.375</v>
      </c>
      <c r="Y87">
        <f t="shared" si="31"/>
        <v>0.25</v>
      </c>
      <c r="Z87">
        <f t="shared" si="32"/>
        <v>0.25</v>
      </c>
      <c r="AA87">
        <v>11729</v>
      </c>
      <c r="AB87">
        <v>4.5</v>
      </c>
      <c r="AC87">
        <v>-2.0199999999999999E-2</v>
      </c>
      <c r="AD87">
        <f t="shared" si="33"/>
        <v>-2.1876702585170369</v>
      </c>
      <c r="AE87">
        <f t="shared" si="34"/>
        <v>7.8266379138917799</v>
      </c>
      <c r="AF87">
        <f t="shared" si="35"/>
        <v>7.8266379138917799</v>
      </c>
    </row>
    <row r="88" spans="1:32">
      <c r="A88" t="s">
        <v>64</v>
      </c>
      <c r="B88">
        <v>8</v>
      </c>
      <c r="C88" t="s">
        <v>186</v>
      </c>
      <c r="D88">
        <v>3</v>
      </c>
      <c r="E88">
        <v>2</v>
      </c>
      <c r="F88">
        <v>2</v>
      </c>
      <c r="G88">
        <v>3</v>
      </c>
      <c r="H88">
        <v>3</v>
      </c>
      <c r="I88">
        <v>3</v>
      </c>
      <c r="J88">
        <v>2.8</v>
      </c>
      <c r="K88">
        <v>6.85</v>
      </c>
      <c r="L88">
        <v>1608.23875</v>
      </c>
      <c r="M88">
        <v>0.71</v>
      </c>
      <c r="N88">
        <v>-1.12149482241E-2</v>
      </c>
      <c r="O88">
        <f t="shared" si="24"/>
        <v>-1.2513590782353738</v>
      </c>
      <c r="P88">
        <v>8</v>
      </c>
      <c r="Q88">
        <v>12450</v>
      </c>
      <c r="R88">
        <v>2</v>
      </c>
      <c r="S88">
        <f t="shared" si="25"/>
        <v>0</v>
      </c>
      <c r="T88">
        <f t="shared" si="26"/>
        <v>0.375</v>
      </c>
      <c r="U88">
        <f t="shared" si="27"/>
        <v>0.25</v>
      </c>
      <c r="V88">
        <f t="shared" si="28"/>
        <v>0.25</v>
      </c>
      <c r="W88">
        <f t="shared" si="29"/>
        <v>0.375</v>
      </c>
      <c r="X88">
        <f t="shared" si="30"/>
        <v>0.375</v>
      </c>
      <c r="Y88">
        <f t="shared" si="31"/>
        <v>0.375</v>
      </c>
      <c r="Z88">
        <f t="shared" si="32"/>
        <v>-0.125</v>
      </c>
      <c r="AA88">
        <v>12450</v>
      </c>
      <c r="AB88">
        <v>6.8</v>
      </c>
      <c r="AC88">
        <v>-1.12E-2</v>
      </c>
      <c r="AD88">
        <f t="shared" si="33"/>
        <v>-1.2496911618475981</v>
      </c>
      <c r="AE88">
        <f t="shared" si="34"/>
        <v>8.7195940139210855</v>
      </c>
      <c r="AF88">
        <f t="shared" si="35"/>
        <v>8.7195940139210855</v>
      </c>
    </row>
    <row r="89" spans="1:32">
      <c r="A89" t="s">
        <v>129</v>
      </c>
      <c r="B89">
        <v>2</v>
      </c>
      <c r="C89" t="s">
        <v>201</v>
      </c>
      <c r="D89">
        <v>2</v>
      </c>
      <c r="E89">
        <v>2</v>
      </c>
      <c r="F89">
        <v>2</v>
      </c>
      <c r="G89">
        <v>2</v>
      </c>
      <c r="H89">
        <v>2</v>
      </c>
      <c r="I89">
        <v>2</v>
      </c>
      <c r="J89">
        <v>5.3</v>
      </c>
      <c r="K89">
        <v>40.6</v>
      </c>
      <c r="L89">
        <v>2403.7512499999998</v>
      </c>
      <c r="M89">
        <v>0.37</v>
      </c>
      <c r="N89">
        <v>4.21982314698E-2</v>
      </c>
      <c r="O89">
        <f t="shared" si="24"/>
        <v>7.4471211264302886</v>
      </c>
      <c r="P89">
        <v>2</v>
      </c>
      <c r="Q89">
        <v>31145</v>
      </c>
      <c r="R89">
        <v>1.5501199999999999</v>
      </c>
      <c r="S89">
        <f t="shared" si="25"/>
        <v>0</v>
      </c>
      <c r="T89">
        <f t="shared" si="26"/>
        <v>1</v>
      </c>
      <c r="U89">
        <f t="shared" si="27"/>
        <v>1</v>
      </c>
      <c r="V89">
        <f t="shared" si="28"/>
        <v>1</v>
      </c>
      <c r="W89">
        <f t="shared" si="29"/>
        <v>1</v>
      </c>
      <c r="X89">
        <f t="shared" si="30"/>
        <v>1</v>
      </c>
      <c r="Y89">
        <f t="shared" si="31"/>
        <v>1</v>
      </c>
      <c r="Z89">
        <f t="shared" si="32"/>
        <v>0</v>
      </c>
      <c r="AA89">
        <v>31145</v>
      </c>
      <c r="AB89">
        <v>3.2</v>
      </c>
      <c r="AC89">
        <v>4.2200000000000001E-2</v>
      </c>
      <c r="AD89">
        <f t="shared" si="33"/>
        <v>7.4474332356859714</v>
      </c>
      <c r="AE89">
        <f t="shared" si="34"/>
        <v>16.999256440373046</v>
      </c>
      <c r="AF89">
        <f t="shared" si="35"/>
        <v>16.999256440373046</v>
      </c>
    </row>
    <row r="90" spans="1:32">
      <c r="A90" t="s">
        <v>127</v>
      </c>
      <c r="B90">
        <v>8</v>
      </c>
      <c r="C90" t="s">
        <v>186</v>
      </c>
      <c r="D90">
        <v>4</v>
      </c>
      <c r="E90">
        <v>0</v>
      </c>
      <c r="F90">
        <v>4</v>
      </c>
      <c r="G90">
        <v>4</v>
      </c>
      <c r="H90">
        <v>4</v>
      </c>
      <c r="I90">
        <v>4</v>
      </c>
      <c r="J90">
        <v>4.8</v>
      </c>
      <c r="K90">
        <v>3.25</v>
      </c>
      <c r="L90">
        <v>606.28499999999997</v>
      </c>
      <c r="M90">
        <v>0.54</v>
      </c>
      <c r="N90">
        <v>3.4583398295999997E-2</v>
      </c>
      <c r="O90">
        <f t="shared" si="24"/>
        <v>2.5997424169408458</v>
      </c>
      <c r="P90">
        <v>8</v>
      </c>
      <c r="Q90">
        <v>5651</v>
      </c>
      <c r="R90">
        <v>2.19998</v>
      </c>
      <c r="S90">
        <f t="shared" si="25"/>
        <v>0</v>
      </c>
      <c r="T90">
        <f t="shared" si="26"/>
        <v>0.5</v>
      </c>
      <c r="U90">
        <f t="shared" si="27"/>
        <v>0</v>
      </c>
      <c r="V90">
        <f t="shared" si="28"/>
        <v>0.5</v>
      </c>
      <c r="W90">
        <f t="shared" si="29"/>
        <v>0.5</v>
      </c>
      <c r="X90">
        <f t="shared" si="30"/>
        <v>0.5</v>
      </c>
      <c r="Y90">
        <f t="shared" si="31"/>
        <v>0.5</v>
      </c>
      <c r="Z90">
        <f t="shared" si="32"/>
        <v>0</v>
      </c>
      <c r="AA90">
        <v>5651</v>
      </c>
      <c r="AB90">
        <v>3.2</v>
      </c>
      <c r="AC90">
        <v>3.4599999999999999E-2</v>
      </c>
      <c r="AD90">
        <f t="shared" si="33"/>
        <v>2.6009904190519424</v>
      </c>
      <c r="AE90">
        <f t="shared" si="34"/>
        <v>12.385442878937448</v>
      </c>
      <c r="AF90">
        <f t="shared" si="35"/>
        <v>12.385442878937448</v>
      </c>
    </row>
    <row r="91" spans="1:32">
      <c r="A91" t="s">
        <v>60</v>
      </c>
      <c r="B91">
        <v>8</v>
      </c>
      <c r="C91" t="s">
        <v>186</v>
      </c>
      <c r="D91">
        <v>7</v>
      </c>
      <c r="E91">
        <v>0</v>
      </c>
      <c r="F91">
        <v>8</v>
      </c>
      <c r="G91">
        <v>8</v>
      </c>
      <c r="H91">
        <v>8</v>
      </c>
      <c r="I91">
        <v>7</v>
      </c>
      <c r="J91">
        <v>6.1</v>
      </c>
      <c r="K91">
        <v>8.8699999999999992</v>
      </c>
      <c r="L91">
        <v>818.03250000000003</v>
      </c>
      <c r="M91">
        <v>0.54</v>
      </c>
      <c r="N91">
        <v>1.2158150938E-2</v>
      </c>
      <c r="O91">
        <f t="shared" si="24"/>
        <v>1.0558708365002023</v>
      </c>
      <c r="P91">
        <v>8</v>
      </c>
      <c r="Q91">
        <v>7542</v>
      </c>
      <c r="R91">
        <v>2.4794299999999998</v>
      </c>
      <c r="S91">
        <f t="shared" si="25"/>
        <v>0</v>
      </c>
      <c r="T91">
        <f t="shared" si="26"/>
        <v>0.875</v>
      </c>
      <c r="U91">
        <f t="shared" si="27"/>
        <v>0</v>
      </c>
      <c r="V91">
        <f t="shared" si="28"/>
        <v>1</v>
      </c>
      <c r="W91">
        <f t="shared" si="29"/>
        <v>1</v>
      </c>
      <c r="X91">
        <f t="shared" si="30"/>
        <v>1</v>
      </c>
      <c r="Y91">
        <f t="shared" si="31"/>
        <v>0.875</v>
      </c>
      <c r="Z91">
        <f t="shared" si="32"/>
        <v>0.125</v>
      </c>
      <c r="AA91">
        <v>7542</v>
      </c>
      <c r="AB91">
        <v>8.9</v>
      </c>
      <c r="AC91">
        <v>1.2200000000000001E-2</v>
      </c>
      <c r="AD91">
        <f t="shared" si="33"/>
        <v>1.0595052052727254</v>
      </c>
      <c r="AE91">
        <f t="shared" si="34"/>
        <v>10.917948955419634</v>
      </c>
      <c r="AF91">
        <f t="shared" si="35"/>
        <v>10.917948955419634</v>
      </c>
    </row>
    <row r="92" spans="1:32">
      <c r="A92" t="s">
        <v>49</v>
      </c>
      <c r="B92">
        <v>8</v>
      </c>
      <c r="C92" t="s">
        <v>186</v>
      </c>
      <c r="D92">
        <v>7</v>
      </c>
      <c r="E92">
        <v>4</v>
      </c>
      <c r="F92">
        <v>7</v>
      </c>
      <c r="G92">
        <v>7</v>
      </c>
      <c r="H92">
        <v>7</v>
      </c>
      <c r="I92">
        <v>7</v>
      </c>
      <c r="J92">
        <v>25</v>
      </c>
      <c r="K92">
        <v>14.49</v>
      </c>
      <c r="L92">
        <v>0</v>
      </c>
      <c r="M92">
        <v>0</v>
      </c>
      <c r="N92">
        <v>2.5625405841399999E-2</v>
      </c>
      <c r="O92">
        <f t="shared" si="24"/>
        <v>3.0003618896676931</v>
      </c>
      <c r="P92">
        <v>8</v>
      </c>
      <c r="Q92">
        <v>13709</v>
      </c>
      <c r="R92">
        <v>2.0020600000000002</v>
      </c>
      <c r="S92">
        <f t="shared" si="25"/>
        <v>0</v>
      </c>
      <c r="T92">
        <f t="shared" si="26"/>
        <v>0.875</v>
      </c>
      <c r="U92">
        <f t="shared" si="27"/>
        <v>0.5</v>
      </c>
      <c r="V92">
        <f t="shared" si="28"/>
        <v>0.875</v>
      </c>
      <c r="W92">
        <f t="shared" si="29"/>
        <v>0.875</v>
      </c>
      <c r="X92">
        <f t="shared" si="30"/>
        <v>0.875</v>
      </c>
      <c r="Y92">
        <f t="shared" si="31"/>
        <v>0.875</v>
      </c>
      <c r="Z92">
        <f t="shared" si="32"/>
        <v>0</v>
      </c>
      <c r="AA92">
        <v>13709</v>
      </c>
      <c r="AB92">
        <v>14.5</v>
      </c>
      <c r="AC92">
        <v>2.5600000000000001E-2</v>
      </c>
      <c r="AD92">
        <f t="shared" si="33"/>
        <v>2.9973872355770119</v>
      </c>
      <c r="AE92">
        <f t="shared" si="34"/>
        <v>12.762812648269314</v>
      </c>
      <c r="AF92">
        <f t="shared" si="35"/>
        <v>12.762812648269314</v>
      </c>
    </row>
    <row r="93" spans="1:32">
      <c r="A93" t="s">
        <v>52</v>
      </c>
      <c r="B93">
        <v>8</v>
      </c>
      <c r="C93" t="s">
        <v>186</v>
      </c>
      <c r="D93">
        <v>8</v>
      </c>
      <c r="E93">
        <v>1</v>
      </c>
      <c r="F93">
        <v>8</v>
      </c>
      <c r="G93">
        <v>8</v>
      </c>
      <c r="H93">
        <v>8</v>
      </c>
      <c r="I93">
        <v>8</v>
      </c>
      <c r="J93">
        <v>6.2</v>
      </c>
      <c r="K93">
        <v>7.95</v>
      </c>
      <c r="L93">
        <v>545.33000000000004</v>
      </c>
      <c r="M93">
        <v>0.46</v>
      </c>
      <c r="N93">
        <v>-3.4061724486199999E-3</v>
      </c>
      <c r="O93">
        <f t="shared" si="24"/>
        <v>-0.25862248930098747</v>
      </c>
      <c r="P93">
        <v>8</v>
      </c>
      <c r="Q93">
        <v>5765</v>
      </c>
      <c r="R93">
        <v>2.7941099999999999</v>
      </c>
      <c r="S93">
        <f t="shared" si="25"/>
        <v>0</v>
      </c>
      <c r="T93">
        <f t="shared" si="26"/>
        <v>1</v>
      </c>
      <c r="U93">
        <f t="shared" si="27"/>
        <v>0.125</v>
      </c>
      <c r="V93">
        <f t="shared" si="28"/>
        <v>1</v>
      </c>
      <c r="W93">
        <f t="shared" si="29"/>
        <v>1</v>
      </c>
      <c r="X93">
        <f t="shared" si="30"/>
        <v>1</v>
      </c>
      <c r="Y93">
        <f t="shared" si="31"/>
        <v>1</v>
      </c>
      <c r="Z93">
        <f t="shared" si="32"/>
        <v>0</v>
      </c>
      <c r="AA93">
        <v>5765</v>
      </c>
      <c r="AB93">
        <v>8</v>
      </c>
      <c r="AC93">
        <v>-3.3999999999999998E-3</v>
      </c>
      <c r="AD93">
        <f t="shared" si="33"/>
        <v>-0.25815383010910375</v>
      </c>
      <c r="AE93">
        <f t="shared" si="34"/>
        <v>9.6635375537361323</v>
      </c>
      <c r="AF93">
        <f t="shared" si="35"/>
        <v>9.6635375537361323</v>
      </c>
    </row>
    <row r="94" spans="1:32">
      <c r="A94" t="s">
        <v>50</v>
      </c>
      <c r="B94">
        <v>8</v>
      </c>
      <c r="C94" t="s">
        <v>186</v>
      </c>
      <c r="D94">
        <v>8</v>
      </c>
      <c r="E94">
        <v>3</v>
      </c>
      <c r="F94">
        <v>8</v>
      </c>
      <c r="G94">
        <v>8</v>
      </c>
      <c r="H94">
        <v>8</v>
      </c>
      <c r="I94">
        <v>8</v>
      </c>
      <c r="J94">
        <v>4.9000000000000004</v>
      </c>
      <c r="K94">
        <v>7.99</v>
      </c>
      <c r="L94">
        <v>190.85499999999999</v>
      </c>
      <c r="M94">
        <v>0.19</v>
      </c>
      <c r="N94">
        <v>-1.8609349472299998E-2</v>
      </c>
      <c r="O94">
        <f t="shared" si="24"/>
        <v>-1.359756527055165</v>
      </c>
      <c r="P94">
        <v>8</v>
      </c>
      <c r="Q94">
        <v>5339</v>
      </c>
      <c r="R94">
        <v>3.0015900000000002</v>
      </c>
      <c r="S94">
        <f t="shared" si="25"/>
        <v>0</v>
      </c>
      <c r="T94">
        <f t="shared" si="26"/>
        <v>1</v>
      </c>
      <c r="U94">
        <f t="shared" si="27"/>
        <v>0.375</v>
      </c>
      <c r="V94">
        <f t="shared" si="28"/>
        <v>1</v>
      </c>
      <c r="W94">
        <f t="shared" si="29"/>
        <v>1</v>
      </c>
      <c r="X94">
        <f t="shared" si="30"/>
        <v>1</v>
      </c>
      <c r="Y94">
        <f t="shared" si="31"/>
        <v>1</v>
      </c>
      <c r="Z94">
        <f t="shared" si="32"/>
        <v>0</v>
      </c>
      <c r="AA94">
        <v>5339</v>
      </c>
      <c r="AB94">
        <v>8</v>
      </c>
      <c r="AC94">
        <v>-1.8599999999999998E-2</v>
      </c>
      <c r="AD94">
        <f t="shared" si="33"/>
        <v>-1.3590733755025883</v>
      </c>
      <c r="AE94">
        <f t="shared" si="34"/>
        <v>8.6154621465215353</v>
      </c>
      <c r="AF94">
        <f t="shared" si="35"/>
        <v>8.6154621465215353</v>
      </c>
    </row>
    <row r="95" spans="1:32">
      <c r="A95" t="s">
        <v>55</v>
      </c>
      <c r="B95">
        <v>8</v>
      </c>
      <c r="C95" t="s">
        <v>186</v>
      </c>
      <c r="D95">
        <v>8</v>
      </c>
      <c r="E95">
        <v>0</v>
      </c>
      <c r="F95">
        <v>1</v>
      </c>
      <c r="G95">
        <v>8</v>
      </c>
      <c r="H95">
        <v>8</v>
      </c>
      <c r="I95">
        <v>8</v>
      </c>
      <c r="J95">
        <v>11.9</v>
      </c>
      <c r="K95">
        <v>8.01</v>
      </c>
      <c r="L95">
        <v>1101.4000000000001</v>
      </c>
      <c r="M95">
        <v>0.4</v>
      </c>
      <c r="N95">
        <v>7.5897373148699999E-3</v>
      </c>
      <c r="O95">
        <f t="shared" si="24"/>
        <v>0.85052480556691135</v>
      </c>
      <c r="P95">
        <v>8</v>
      </c>
      <c r="Q95">
        <v>12558</v>
      </c>
      <c r="R95">
        <v>2.4491700000000001</v>
      </c>
      <c r="S95">
        <f t="shared" si="25"/>
        <v>0</v>
      </c>
      <c r="T95">
        <f t="shared" si="26"/>
        <v>1</v>
      </c>
      <c r="U95">
        <f t="shared" si="27"/>
        <v>0</v>
      </c>
      <c r="V95">
        <f t="shared" si="28"/>
        <v>0.125</v>
      </c>
      <c r="W95">
        <f t="shared" si="29"/>
        <v>1</v>
      </c>
      <c r="X95">
        <f t="shared" si="30"/>
        <v>1</v>
      </c>
      <c r="Y95">
        <f t="shared" si="31"/>
        <v>1</v>
      </c>
      <c r="Z95">
        <f t="shared" si="32"/>
        <v>-0.875</v>
      </c>
      <c r="AA95">
        <v>12558</v>
      </c>
      <c r="AB95">
        <v>8</v>
      </c>
      <c r="AC95">
        <v>7.4999999999999997E-3</v>
      </c>
      <c r="AD95">
        <f t="shared" si="33"/>
        <v>0.84046861928331384</v>
      </c>
      <c r="AE95">
        <f t="shared" si="34"/>
        <v>10.709426125557714</v>
      </c>
      <c r="AF95">
        <f t="shared" si="35"/>
        <v>10.709426125557714</v>
      </c>
    </row>
    <row r="96" spans="1:32">
      <c r="A96" t="s">
        <v>57</v>
      </c>
      <c r="B96">
        <v>8</v>
      </c>
      <c r="C96" t="s">
        <v>186</v>
      </c>
      <c r="D96">
        <v>8</v>
      </c>
      <c r="E96">
        <v>0</v>
      </c>
      <c r="F96">
        <v>8</v>
      </c>
      <c r="G96">
        <v>8</v>
      </c>
      <c r="H96">
        <v>1</v>
      </c>
      <c r="I96">
        <v>8</v>
      </c>
      <c r="J96">
        <v>25</v>
      </c>
      <c r="K96">
        <v>9.52</v>
      </c>
      <c r="L96">
        <v>890.12</v>
      </c>
      <c r="M96">
        <v>0.44</v>
      </c>
      <c r="N96">
        <v>-2.8771061220100001E-3</v>
      </c>
      <c r="O96">
        <f t="shared" si="24"/>
        <v>-0.28183894258885162</v>
      </c>
      <c r="P96">
        <v>8</v>
      </c>
      <c r="Q96">
        <v>9596</v>
      </c>
      <c r="R96">
        <v>2.4609100000000002</v>
      </c>
      <c r="S96">
        <f t="shared" si="25"/>
        <v>0</v>
      </c>
      <c r="T96">
        <f t="shared" si="26"/>
        <v>1</v>
      </c>
      <c r="U96">
        <f t="shared" si="27"/>
        <v>0</v>
      </c>
      <c r="V96">
        <f t="shared" si="28"/>
        <v>1</v>
      </c>
      <c r="W96">
        <f t="shared" si="29"/>
        <v>1</v>
      </c>
      <c r="X96">
        <f t="shared" si="30"/>
        <v>0.125</v>
      </c>
      <c r="Y96">
        <f t="shared" si="31"/>
        <v>1</v>
      </c>
      <c r="Z96">
        <f t="shared" si="32"/>
        <v>0</v>
      </c>
      <c r="AA96">
        <v>9596</v>
      </c>
      <c r="AB96">
        <v>9.5</v>
      </c>
      <c r="AC96">
        <v>-2.8E-3</v>
      </c>
      <c r="AD96">
        <f t="shared" si="33"/>
        <v>-0.27428569047618945</v>
      </c>
      <c r="AE96">
        <f t="shared" si="34"/>
        <v>9.6481800226666667</v>
      </c>
      <c r="AF96">
        <f t="shared" si="35"/>
        <v>9.6481800226666667</v>
      </c>
    </row>
    <row r="97" spans="1:32">
      <c r="A97" t="s">
        <v>56</v>
      </c>
      <c r="B97">
        <v>8</v>
      </c>
      <c r="C97" t="s">
        <v>186</v>
      </c>
      <c r="D97">
        <v>8</v>
      </c>
      <c r="E97">
        <v>8</v>
      </c>
      <c r="F97">
        <v>8</v>
      </c>
      <c r="G97">
        <v>8</v>
      </c>
      <c r="H97">
        <v>8</v>
      </c>
      <c r="I97">
        <v>8</v>
      </c>
      <c r="J97">
        <v>3.3</v>
      </c>
      <c r="K97">
        <v>10.72</v>
      </c>
      <c r="L97">
        <v>1099.3150000000001</v>
      </c>
      <c r="M97">
        <v>0.98</v>
      </c>
      <c r="N97">
        <v>2.7413556454599999E-2</v>
      </c>
      <c r="O97">
        <f t="shared" si="24"/>
        <v>2.172772959328539</v>
      </c>
      <c r="P97">
        <v>8</v>
      </c>
      <c r="Q97">
        <v>6282</v>
      </c>
      <c r="R97">
        <v>2.19998</v>
      </c>
      <c r="S97">
        <f t="shared" si="25"/>
        <v>0</v>
      </c>
      <c r="T97">
        <f t="shared" si="26"/>
        <v>1</v>
      </c>
      <c r="U97">
        <f t="shared" si="27"/>
        <v>1</v>
      </c>
      <c r="V97">
        <f t="shared" si="28"/>
        <v>1</v>
      </c>
      <c r="W97">
        <f t="shared" si="29"/>
        <v>1</v>
      </c>
      <c r="X97">
        <f t="shared" si="30"/>
        <v>1</v>
      </c>
      <c r="Y97">
        <f t="shared" si="31"/>
        <v>1</v>
      </c>
      <c r="Z97">
        <f t="shared" si="32"/>
        <v>0</v>
      </c>
      <c r="AA97">
        <v>6282</v>
      </c>
      <c r="AB97">
        <v>10.7</v>
      </c>
      <c r="AC97">
        <v>2.7400000000000001E-2</v>
      </c>
      <c r="AD97">
        <f t="shared" si="33"/>
        <v>2.1716984873596057</v>
      </c>
      <c r="AE97">
        <f t="shared" si="34"/>
        <v>11.976756959966345</v>
      </c>
      <c r="AF97">
        <f t="shared" si="35"/>
        <v>11.976756959966345</v>
      </c>
    </row>
    <row r="98" spans="1:32">
      <c r="A98" t="s">
        <v>61</v>
      </c>
      <c r="B98">
        <v>8</v>
      </c>
      <c r="C98" t="s">
        <v>186</v>
      </c>
      <c r="D98">
        <v>8</v>
      </c>
      <c r="E98">
        <v>0</v>
      </c>
      <c r="F98">
        <v>8</v>
      </c>
      <c r="G98">
        <v>8</v>
      </c>
      <c r="H98">
        <v>8</v>
      </c>
      <c r="I98">
        <v>8</v>
      </c>
      <c r="J98">
        <v>9.4</v>
      </c>
      <c r="K98">
        <v>11.44</v>
      </c>
      <c r="L98">
        <v>1219.80375</v>
      </c>
      <c r="M98">
        <v>0.33</v>
      </c>
      <c r="N98">
        <v>-1.24272214742E-3</v>
      </c>
      <c r="O98">
        <f t="shared" ref="O98:O129" si="36">N98*SQRT(Q98)</f>
        <v>-0.16619985918200628</v>
      </c>
      <c r="P98">
        <v>8</v>
      </c>
      <c r="Q98">
        <v>17886</v>
      </c>
      <c r="R98">
        <v>2.1003500000000002</v>
      </c>
      <c r="S98">
        <f t="shared" ref="S98:S129" si="37">L98*$M$168</f>
        <v>0</v>
      </c>
      <c r="T98">
        <f t="shared" ref="T98:T129" si="38">D98/$B98</f>
        <v>1</v>
      </c>
      <c r="U98">
        <f t="shared" ref="U98:U129" si="39">E98/$B98</f>
        <v>0</v>
      </c>
      <c r="V98">
        <f t="shared" ref="V98:V129" si="40">F98/$B98</f>
        <v>1</v>
      </c>
      <c r="W98">
        <f t="shared" ref="W98:W129" si="41">G98/$B98</f>
        <v>1</v>
      </c>
      <c r="X98">
        <f t="shared" ref="X98:X129" si="42">H98/$B98</f>
        <v>1</v>
      </c>
      <c r="Y98">
        <f t="shared" ref="Y98:Y129" si="43">I98/$B98</f>
        <v>1</v>
      </c>
      <c r="Z98">
        <f t="shared" ref="Z98:Z129" si="44">V98-Y98</f>
        <v>0</v>
      </c>
      <c r="AA98">
        <v>17886</v>
      </c>
      <c r="AB98">
        <v>11.4</v>
      </c>
      <c r="AC98">
        <v>-1.1999999999999999E-3</v>
      </c>
      <c r="AD98">
        <f t="shared" ref="AD98:AD129" si="45">AC98*SQRT(AA98)</f>
        <v>-0.16048626109421329</v>
      </c>
      <c r="AE98">
        <f t="shared" ref="AE98:AE129" si="46">-0.0078*2+0.952*AD98+9.9249</f>
        <v>9.7565170794383089</v>
      </c>
      <c r="AF98">
        <f t="shared" ref="AF98:AF129" si="47">MIN(20,AE98)</f>
        <v>9.7565170794383089</v>
      </c>
    </row>
    <row r="99" spans="1:32">
      <c r="A99" t="s">
        <v>59</v>
      </c>
      <c r="B99">
        <v>8</v>
      </c>
      <c r="C99" t="s">
        <v>186</v>
      </c>
      <c r="D99">
        <v>4</v>
      </c>
      <c r="E99">
        <v>4</v>
      </c>
      <c r="F99">
        <v>4</v>
      </c>
      <c r="G99">
        <v>4</v>
      </c>
      <c r="H99">
        <v>8</v>
      </c>
      <c r="I99">
        <v>8</v>
      </c>
      <c r="J99">
        <v>4.8</v>
      </c>
      <c r="K99">
        <v>11.53</v>
      </c>
      <c r="L99">
        <v>935.73500000000001</v>
      </c>
      <c r="M99">
        <v>0.62</v>
      </c>
      <c r="N99">
        <v>2.9619932013200002E-2</v>
      </c>
      <c r="O99">
        <f t="shared" si="36"/>
        <v>2.59711239331746</v>
      </c>
      <c r="P99">
        <v>8</v>
      </c>
      <c r="Q99">
        <v>7688</v>
      </c>
      <c r="R99">
        <v>2.4818799999999999</v>
      </c>
      <c r="S99">
        <f t="shared" si="37"/>
        <v>0</v>
      </c>
      <c r="T99">
        <f t="shared" si="38"/>
        <v>0.5</v>
      </c>
      <c r="U99">
        <f t="shared" si="39"/>
        <v>0.5</v>
      </c>
      <c r="V99">
        <f t="shared" si="40"/>
        <v>0.5</v>
      </c>
      <c r="W99">
        <f t="shared" si="41"/>
        <v>0.5</v>
      </c>
      <c r="X99">
        <f t="shared" si="42"/>
        <v>1</v>
      </c>
      <c r="Y99">
        <f t="shared" si="43"/>
        <v>1</v>
      </c>
      <c r="Z99">
        <f t="shared" si="44"/>
        <v>-0.5</v>
      </c>
      <c r="AA99">
        <v>7688</v>
      </c>
      <c r="AB99">
        <v>11.5</v>
      </c>
      <c r="AC99">
        <v>2.9700000000000001E-2</v>
      </c>
      <c r="AD99">
        <f t="shared" si="45"/>
        <v>2.6041328537538173</v>
      </c>
      <c r="AE99">
        <f t="shared" si="46"/>
        <v>12.388434476773632</v>
      </c>
      <c r="AF99">
        <f t="shared" si="47"/>
        <v>12.388434476773632</v>
      </c>
    </row>
    <row r="100" spans="1:32">
      <c r="A100" t="s">
        <v>58</v>
      </c>
      <c r="B100">
        <v>8</v>
      </c>
      <c r="C100" t="s">
        <v>186</v>
      </c>
      <c r="D100">
        <v>8</v>
      </c>
      <c r="E100">
        <v>0</v>
      </c>
      <c r="F100">
        <v>0</v>
      </c>
      <c r="G100">
        <v>0</v>
      </c>
      <c r="H100">
        <v>8</v>
      </c>
      <c r="I100">
        <v>8</v>
      </c>
      <c r="J100">
        <v>4.5999999999999996</v>
      </c>
      <c r="K100">
        <v>11.99</v>
      </c>
      <c r="L100">
        <v>1085.1300000000001</v>
      </c>
      <c r="M100">
        <v>0.72</v>
      </c>
      <c r="N100">
        <v>1.7763389534100001E-2</v>
      </c>
      <c r="O100">
        <f t="shared" si="36"/>
        <v>1.5745418783933767</v>
      </c>
      <c r="P100">
        <v>8</v>
      </c>
      <c r="Q100">
        <v>7857</v>
      </c>
      <c r="R100">
        <v>2.4829699999999999</v>
      </c>
      <c r="S100">
        <f t="shared" si="37"/>
        <v>0</v>
      </c>
      <c r="T100">
        <f t="shared" si="38"/>
        <v>1</v>
      </c>
      <c r="U100">
        <f t="shared" si="39"/>
        <v>0</v>
      </c>
      <c r="V100">
        <f t="shared" si="40"/>
        <v>0</v>
      </c>
      <c r="W100">
        <f t="shared" si="41"/>
        <v>0</v>
      </c>
      <c r="X100">
        <f t="shared" si="42"/>
        <v>1</v>
      </c>
      <c r="Y100">
        <f t="shared" si="43"/>
        <v>1</v>
      </c>
      <c r="Z100">
        <f t="shared" si="44"/>
        <v>-1</v>
      </c>
      <c r="AA100">
        <v>7857</v>
      </c>
      <c r="AB100">
        <v>12</v>
      </c>
      <c r="AC100">
        <v>1.78E-2</v>
      </c>
      <c r="AD100">
        <f t="shared" si="45"/>
        <v>1.5777870198477359</v>
      </c>
      <c r="AE100">
        <f t="shared" si="46"/>
        <v>11.411353242895043</v>
      </c>
      <c r="AF100">
        <f t="shared" si="47"/>
        <v>11.411353242895043</v>
      </c>
    </row>
    <row r="101" spans="1:32">
      <c r="A101" t="s">
        <v>54</v>
      </c>
      <c r="B101">
        <v>8</v>
      </c>
      <c r="C101" t="s">
        <v>186</v>
      </c>
      <c r="D101">
        <v>8</v>
      </c>
      <c r="E101">
        <v>1</v>
      </c>
      <c r="F101">
        <v>8</v>
      </c>
      <c r="G101">
        <v>8</v>
      </c>
      <c r="H101">
        <v>8</v>
      </c>
      <c r="I101">
        <v>8</v>
      </c>
      <c r="J101">
        <v>6.6</v>
      </c>
      <c r="K101">
        <v>12.38</v>
      </c>
      <c r="L101">
        <v>1461.93875</v>
      </c>
      <c r="M101">
        <v>0.53</v>
      </c>
      <c r="N101">
        <v>1.44434802457E-2</v>
      </c>
      <c r="O101">
        <f t="shared" si="36"/>
        <v>1.6451624885527976</v>
      </c>
      <c r="P101">
        <v>8</v>
      </c>
      <c r="Q101">
        <v>12974</v>
      </c>
      <c r="R101">
        <v>2.4500600000000001</v>
      </c>
      <c r="S101">
        <f t="shared" si="37"/>
        <v>0</v>
      </c>
      <c r="T101">
        <f t="shared" si="38"/>
        <v>1</v>
      </c>
      <c r="U101">
        <f t="shared" si="39"/>
        <v>0.125</v>
      </c>
      <c r="V101">
        <f t="shared" si="40"/>
        <v>1</v>
      </c>
      <c r="W101">
        <f t="shared" si="41"/>
        <v>1</v>
      </c>
      <c r="X101">
        <f t="shared" si="42"/>
        <v>1</v>
      </c>
      <c r="Y101">
        <f t="shared" si="43"/>
        <v>1</v>
      </c>
      <c r="Z101">
        <f t="shared" si="44"/>
        <v>0</v>
      </c>
      <c r="AA101">
        <v>12974</v>
      </c>
      <c r="AB101">
        <v>12.4</v>
      </c>
      <c r="AC101">
        <v>1.44E-2</v>
      </c>
      <c r="AD101">
        <f t="shared" si="45"/>
        <v>1.640209937782356</v>
      </c>
      <c r="AE101">
        <f t="shared" si="46"/>
        <v>11.470779860768802</v>
      </c>
      <c r="AF101">
        <f t="shared" si="47"/>
        <v>11.470779860768802</v>
      </c>
    </row>
    <row r="102" spans="1:32">
      <c r="A102" t="s">
        <v>63</v>
      </c>
      <c r="B102">
        <v>8</v>
      </c>
      <c r="C102" t="s">
        <v>186</v>
      </c>
      <c r="D102">
        <v>8</v>
      </c>
      <c r="E102">
        <v>0</v>
      </c>
      <c r="F102">
        <v>8</v>
      </c>
      <c r="G102">
        <v>8</v>
      </c>
      <c r="H102">
        <v>8</v>
      </c>
      <c r="I102">
        <v>8</v>
      </c>
      <c r="J102">
        <v>9.4</v>
      </c>
      <c r="K102">
        <v>12.55</v>
      </c>
      <c r="L102">
        <v>1071.405</v>
      </c>
      <c r="M102">
        <v>0.28999999999999998</v>
      </c>
      <c r="N102">
        <v>5.5032633276799997E-4</v>
      </c>
      <c r="O102">
        <f t="shared" si="36"/>
        <v>7.4218601518210234E-2</v>
      </c>
      <c r="P102">
        <v>8</v>
      </c>
      <c r="Q102">
        <v>18188</v>
      </c>
      <c r="R102">
        <v>2.1003500000000002</v>
      </c>
      <c r="S102">
        <f t="shared" si="37"/>
        <v>0</v>
      </c>
      <c r="T102">
        <f t="shared" si="38"/>
        <v>1</v>
      </c>
      <c r="U102">
        <f t="shared" si="39"/>
        <v>0</v>
      </c>
      <c r="V102">
        <f t="shared" si="40"/>
        <v>1</v>
      </c>
      <c r="W102">
        <f t="shared" si="41"/>
        <v>1</v>
      </c>
      <c r="X102">
        <f t="shared" si="42"/>
        <v>1</v>
      </c>
      <c r="Y102">
        <f t="shared" si="43"/>
        <v>1</v>
      </c>
      <c r="Z102">
        <f t="shared" si="44"/>
        <v>0</v>
      </c>
      <c r="AA102">
        <v>18188</v>
      </c>
      <c r="AB102">
        <v>12.6</v>
      </c>
      <c r="AC102">
        <v>5.9999999999999995E-4</v>
      </c>
      <c r="AD102">
        <f t="shared" si="45"/>
        <v>8.0917736003919438E-2</v>
      </c>
      <c r="AE102">
        <f t="shared" si="46"/>
        <v>9.9863336846757313</v>
      </c>
      <c r="AF102">
        <f t="shared" si="47"/>
        <v>9.9863336846757313</v>
      </c>
    </row>
    <row r="103" spans="1:32">
      <c r="A103" t="s">
        <v>128</v>
      </c>
      <c r="B103">
        <v>8</v>
      </c>
      <c r="C103" t="s">
        <v>186</v>
      </c>
      <c r="D103">
        <v>8</v>
      </c>
      <c r="E103">
        <v>7</v>
      </c>
      <c r="F103">
        <v>8</v>
      </c>
      <c r="G103">
        <v>8</v>
      </c>
      <c r="H103">
        <v>8</v>
      </c>
      <c r="I103">
        <v>8</v>
      </c>
      <c r="J103">
        <v>5.3</v>
      </c>
      <c r="K103">
        <v>12.92</v>
      </c>
      <c r="L103">
        <v>1305.39375</v>
      </c>
      <c r="M103">
        <v>0.69</v>
      </c>
      <c r="N103">
        <v>4.1054728912899997E-2</v>
      </c>
      <c r="O103">
        <f t="shared" si="36"/>
        <v>4.0525821429049991</v>
      </c>
      <c r="P103">
        <v>8</v>
      </c>
      <c r="Q103">
        <v>9744</v>
      </c>
      <c r="R103">
        <v>2.46427</v>
      </c>
      <c r="S103">
        <f t="shared" si="37"/>
        <v>0</v>
      </c>
      <c r="T103">
        <f t="shared" si="38"/>
        <v>1</v>
      </c>
      <c r="U103">
        <f t="shared" si="39"/>
        <v>0.875</v>
      </c>
      <c r="V103">
        <f t="shared" si="40"/>
        <v>1</v>
      </c>
      <c r="W103">
        <f t="shared" si="41"/>
        <v>1</v>
      </c>
      <c r="X103">
        <f t="shared" si="42"/>
        <v>1</v>
      </c>
      <c r="Y103">
        <f t="shared" si="43"/>
        <v>1</v>
      </c>
      <c r="Z103">
        <f t="shared" si="44"/>
        <v>0</v>
      </c>
      <c r="AA103">
        <v>9744</v>
      </c>
      <c r="AB103">
        <v>12.9</v>
      </c>
      <c r="AC103">
        <v>4.1099999999999998E-2</v>
      </c>
      <c r="AD103">
        <f t="shared" si="45"/>
        <v>4.0570509289384082</v>
      </c>
      <c r="AE103">
        <f t="shared" si="46"/>
        <v>13.771612484349363</v>
      </c>
      <c r="AF103">
        <f t="shared" si="47"/>
        <v>13.771612484349363</v>
      </c>
    </row>
    <row r="104" spans="1:32">
      <c r="A104" t="s">
        <v>126</v>
      </c>
      <c r="B104">
        <v>8</v>
      </c>
      <c r="C104" t="s">
        <v>186</v>
      </c>
      <c r="D104">
        <v>8</v>
      </c>
      <c r="E104">
        <v>8</v>
      </c>
      <c r="F104">
        <v>8</v>
      </c>
      <c r="G104">
        <v>8</v>
      </c>
      <c r="H104">
        <v>8</v>
      </c>
      <c r="I104">
        <v>8</v>
      </c>
      <c r="J104">
        <v>2.8</v>
      </c>
      <c r="K104">
        <v>13.72</v>
      </c>
      <c r="L104">
        <v>1905.2750000000001</v>
      </c>
      <c r="M104">
        <v>1.7</v>
      </c>
      <c r="N104">
        <v>2.6334437578999999E-2</v>
      </c>
      <c r="O104">
        <f t="shared" si="36"/>
        <v>2.1356887922436125</v>
      </c>
      <c r="P104">
        <v>8</v>
      </c>
      <c r="Q104">
        <v>6577</v>
      </c>
      <c r="R104">
        <v>2.1976100000000001</v>
      </c>
      <c r="S104">
        <f t="shared" si="37"/>
        <v>0</v>
      </c>
      <c r="T104">
        <f t="shared" si="38"/>
        <v>1</v>
      </c>
      <c r="U104">
        <f t="shared" si="39"/>
        <v>1</v>
      </c>
      <c r="V104">
        <f t="shared" si="40"/>
        <v>1</v>
      </c>
      <c r="W104">
        <f t="shared" si="41"/>
        <v>1</v>
      </c>
      <c r="X104">
        <f t="shared" si="42"/>
        <v>1</v>
      </c>
      <c r="Y104">
        <f t="shared" si="43"/>
        <v>1</v>
      </c>
      <c r="Z104">
        <f t="shared" si="44"/>
        <v>0</v>
      </c>
      <c r="AA104">
        <v>6577</v>
      </c>
      <c r="AB104">
        <v>13.7</v>
      </c>
      <c r="AC104">
        <v>2.63E-2</v>
      </c>
      <c r="AD104">
        <f t="shared" si="45"/>
        <v>2.1328959491733297</v>
      </c>
      <c r="AE104">
        <f t="shared" si="46"/>
        <v>11.939816943613009</v>
      </c>
      <c r="AF104">
        <f t="shared" si="47"/>
        <v>11.939816943613009</v>
      </c>
    </row>
    <row r="105" spans="1:32">
      <c r="A105" t="s">
        <v>62</v>
      </c>
      <c r="B105">
        <v>8</v>
      </c>
      <c r="C105" t="s">
        <v>186</v>
      </c>
      <c r="D105">
        <v>8</v>
      </c>
      <c r="E105">
        <v>0</v>
      </c>
      <c r="F105">
        <v>8</v>
      </c>
      <c r="G105">
        <v>8</v>
      </c>
      <c r="H105">
        <v>8</v>
      </c>
      <c r="I105">
        <v>8</v>
      </c>
      <c r="J105">
        <v>5.7</v>
      </c>
      <c r="K105">
        <v>15.15</v>
      </c>
      <c r="L105">
        <v>1921.79</v>
      </c>
      <c r="M105">
        <v>0.52</v>
      </c>
      <c r="N105">
        <v>-1.63041517555E-4</v>
      </c>
      <c r="O105">
        <f t="shared" si="36"/>
        <v>-2.2051026204734571E-2</v>
      </c>
      <c r="P105">
        <v>8</v>
      </c>
      <c r="Q105">
        <v>18292</v>
      </c>
      <c r="R105">
        <v>2.1003099999999999</v>
      </c>
      <c r="S105">
        <f t="shared" si="37"/>
        <v>0</v>
      </c>
      <c r="T105">
        <f t="shared" si="38"/>
        <v>1</v>
      </c>
      <c r="U105">
        <f t="shared" si="39"/>
        <v>0</v>
      </c>
      <c r="V105">
        <f t="shared" si="40"/>
        <v>1</v>
      </c>
      <c r="W105">
        <f t="shared" si="41"/>
        <v>1</v>
      </c>
      <c r="X105">
        <f t="shared" si="42"/>
        <v>1</v>
      </c>
      <c r="Y105">
        <f t="shared" si="43"/>
        <v>1</v>
      </c>
      <c r="Z105">
        <f t="shared" si="44"/>
        <v>0</v>
      </c>
      <c r="AA105">
        <v>18292</v>
      </c>
      <c r="AB105">
        <v>15.2</v>
      </c>
      <c r="AC105">
        <v>-2.0000000000000001E-4</v>
      </c>
      <c r="AD105">
        <f t="shared" si="45"/>
        <v>-2.7049584100314741E-2</v>
      </c>
      <c r="AE105">
        <f t="shared" si="46"/>
        <v>9.8835487959365</v>
      </c>
      <c r="AF105">
        <f t="shared" si="47"/>
        <v>9.8835487959365</v>
      </c>
    </row>
    <row r="106" spans="1:32">
      <c r="A106" t="s">
        <v>51</v>
      </c>
      <c r="B106">
        <v>8</v>
      </c>
      <c r="C106" t="s">
        <v>186</v>
      </c>
      <c r="D106">
        <v>5</v>
      </c>
      <c r="E106">
        <v>6</v>
      </c>
      <c r="F106">
        <v>5</v>
      </c>
      <c r="G106">
        <v>7</v>
      </c>
      <c r="H106">
        <v>6</v>
      </c>
      <c r="I106">
        <v>8</v>
      </c>
      <c r="J106">
        <v>3</v>
      </c>
      <c r="K106">
        <v>16.28</v>
      </c>
      <c r="L106">
        <v>1669.165</v>
      </c>
      <c r="M106">
        <v>1.67</v>
      </c>
      <c r="N106">
        <v>6.17683016865E-2</v>
      </c>
      <c r="O106">
        <f t="shared" si="36"/>
        <v>5.0009441984641265</v>
      </c>
      <c r="P106">
        <v>8</v>
      </c>
      <c r="Q106">
        <v>6555</v>
      </c>
      <c r="R106">
        <v>3.0015900000000002</v>
      </c>
      <c r="S106">
        <f t="shared" si="37"/>
        <v>0</v>
      </c>
      <c r="T106">
        <f t="shared" si="38"/>
        <v>0.625</v>
      </c>
      <c r="U106">
        <f t="shared" si="39"/>
        <v>0.75</v>
      </c>
      <c r="V106">
        <f t="shared" si="40"/>
        <v>0.625</v>
      </c>
      <c r="W106">
        <f t="shared" si="41"/>
        <v>0.875</v>
      </c>
      <c r="X106">
        <f t="shared" si="42"/>
        <v>0.75</v>
      </c>
      <c r="Y106">
        <f t="shared" si="43"/>
        <v>1</v>
      </c>
      <c r="Z106">
        <f t="shared" si="44"/>
        <v>-0.375</v>
      </c>
      <c r="AA106">
        <v>6555</v>
      </c>
      <c r="AB106">
        <v>16.3</v>
      </c>
      <c r="AC106">
        <v>6.1800000000000001E-2</v>
      </c>
      <c r="AD106">
        <f t="shared" si="45"/>
        <v>5.0035105875774857</v>
      </c>
      <c r="AE106">
        <f t="shared" si="46"/>
        <v>14.672642079373766</v>
      </c>
      <c r="AF106">
        <f t="shared" si="47"/>
        <v>14.672642079373766</v>
      </c>
    </row>
    <row r="107" spans="1:32">
      <c r="A107" t="s">
        <v>53</v>
      </c>
      <c r="B107">
        <v>8</v>
      </c>
      <c r="C107" t="s">
        <v>188</v>
      </c>
      <c r="D107">
        <v>8</v>
      </c>
      <c r="E107">
        <v>0</v>
      </c>
      <c r="F107">
        <v>8</v>
      </c>
      <c r="G107">
        <v>8</v>
      </c>
      <c r="H107">
        <v>8</v>
      </c>
      <c r="I107">
        <v>8</v>
      </c>
      <c r="J107">
        <v>4.3</v>
      </c>
      <c r="K107">
        <v>16.649999999999999</v>
      </c>
      <c r="L107">
        <v>629.39499999999998</v>
      </c>
      <c r="M107">
        <v>0.26</v>
      </c>
      <c r="N107">
        <v>-8.3025825345100005E-4</v>
      </c>
      <c r="O107">
        <f t="shared" si="36"/>
        <v>-8.6203040043987919E-2</v>
      </c>
      <c r="P107">
        <v>8</v>
      </c>
      <c r="Q107">
        <v>10780</v>
      </c>
      <c r="R107">
        <v>0.93857199999999996</v>
      </c>
      <c r="S107">
        <f t="shared" si="37"/>
        <v>0</v>
      </c>
      <c r="T107">
        <f t="shared" si="38"/>
        <v>1</v>
      </c>
      <c r="U107">
        <f t="shared" si="39"/>
        <v>0</v>
      </c>
      <c r="V107">
        <f t="shared" si="40"/>
        <v>1</v>
      </c>
      <c r="W107">
        <f t="shared" si="41"/>
        <v>1</v>
      </c>
      <c r="X107">
        <f t="shared" si="42"/>
        <v>1</v>
      </c>
      <c r="Y107">
        <f t="shared" si="43"/>
        <v>1</v>
      </c>
      <c r="Z107">
        <f t="shared" si="44"/>
        <v>0</v>
      </c>
      <c r="AA107">
        <v>10780</v>
      </c>
      <c r="AB107">
        <v>16.600000000000001</v>
      </c>
      <c r="AC107">
        <v>-8.0000000000000004E-4</v>
      </c>
      <c r="AD107">
        <f t="shared" si="45"/>
        <v>-8.3061423055471428E-2</v>
      </c>
      <c r="AE107">
        <f t="shared" si="46"/>
        <v>9.8302255252511905</v>
      </c>
      <c r="AF107">
        <f t="shared" si="47"/>
        <v>9.8302255252511905</v>
      </c>
    </row>
    <row r="108" spans="1:32">
      <c r="A108" t="s">
        <v>66</v>
      </c>
      <c r="B108">
        <v>9</v>
      </c>
      <c r="C108" t="s">
        <v>186</v>
      </c>
      <c r="D108">
        <v>6</v>
      </c>
      <c r="E108">
        <v>6</v>
      </c>
      <c r="F108">
        <v>7</v>
      </c>
      <c r="G108">
        <v>7</v>
      </c>
      <c r="H108">
        <v>7</v>
      </c>
      <c r="I108">
        <v>6</v>
      </c>
      <c r="J108">
        <v>6.6</v>
      </c>
      <c r="K108">
        <v>10.32</v>
      </c>
      <c r="L108">
        <v>1357.4122222200001</v>
      </c>
      <c r="M108">
        <v>0.47</v>
      </c>
      <c r="N108">
        <v>2.9756669718399999E-2</v>
      </c>
      <c r="O108">
        <f t="shared" si="36"/>
        <v>3.7508751366962447</v>
      </c>
      <c r="P108">
        <v>9</v>
      </c>
      <c r="Q108">
        <v>15889</v>
      </c>
      <c r="R108">
        <v>1.5985199999999999</v>
      </c>
      <c r="S108">
        <f t="shared" si="37"/>
        <v>0</v>
      </c>
      <c r="T108">
        <f t="shared" si="38"/>
        <v>0.66666666666666663</v>
      </c>
      <c r="U108">
        <f t="shared" si="39"/>
        <v>0.66666666666666663</v>
      </c>
      <c r="V108">
        <f t="shared" si="40"/>
        <v>0.77777777777777779</v>
      </c>
      <c r="W108">
        <f t="shared" si="41"/>
        <v>0.77777777777777779</v>
      </c>
      <c r="X108">
        <f t="shared" si="42"/>
        <v>0.77777777777777779</v>
      </c>
      <c r="Y108">
        <f t="shared" si="43"/>
        <v>0.66666666666666663</v>
      </c>
      <c r="Z108">
        <f t="shared" si="44"/>
        <v>0.11111111111111116</v>
      </c>
      <c r="AA108">
        <v>15889</v>
      </c>
      <c r="AB108">
        <v>10.3</v>
      </c>
      <c r="AC108">
        <v>2.98E-2</v>
      </c>
      <c r="AD108">
        <f t="shared" si="45"/>
        <v>3.7563369870127468</v>
      </c>
      <c r="AE108">
        <f t="shared" si="46"/>
        <v>13.485332811636134</v>
      </c>
      <c r="AF108">
        <f t="shared" si="47"/>
        <v>13.485332811636134</v>
      </c>
    </row>
    <row r="109" spans="1:32">
      <c r="A109" t="s">
        <v>67</v>
      </c>
      <c r="B109">
        <v>9</v>
      </c>
      <c r="C109" t="s">
        <v>186</v>
      </c>
      <c r="D109">
        <v>6</v>
      </c>
      <c r="E109">
        <v>6</v>
      </c>
      <c r="F109">
        <v>6</v>
      </c>
      <c r="G109">
        <v>6</v>
      </c>
      <c r="H109">
        <v>6</v>
      </c>
      <c r="I109">
        <v>7</v>
      </c>
      <c r="J109">
        <v>4.5999999999999996</v>
      </c>
      <c r="K109">
        <v>11.14</v>
      </c>
      <c r="L109">
        <v>1563.06</v>
      </c>
      <c r="M109">
        <v>0.54</v>
      </c>
      <c r="N109">
        <v>1.1394791848E-2</v>
      </c>
      <c r="O109">
        <f t="shared" si="36"/>
        <v>1.4566626988903844</v>
      </c>
      <c r="P109">
        <v>9</v>
      </c>
      <c r="Q109">
        <v>16342</v>
      </c>
      <c r="R109">
        <v>1.59775</v>
      </c>
      <c r="S109">
        <f t="shared" si="37"/>
        <v>0</v>
      </c>
      <c r="T109">
        <f t="shared" si="38"/>
        <v>0.66666666666666663</v>
      </c>
      <c r="U109">
        <f t="shared" si="39"/>
        <v>0.66666666666666663</v>
      </c>
      <c r="V109">
        <f t="shared" si="40"/>
        <v>0.66666666666666663</v>
      </c>
      <c r="W109">
        <f t="shared" si="41"/>
        <v>0.66666666666666663</v>
      </c>
      <c r="X109">
        <f t="shared" si="42"/>
        <v>0.66666666666666663</v>
      </c>
      <c r="Y109">
        <f t="shared" si="43"/>
        <v>0.77777777777777779</v>
      </c>
      <c r="Z109">
        <f t="shared" si="44"/>
        <v>-0.11111111111111116</v>
      </c>
      <c r="AA109">
        <v>16342</v>
      </c>
      <c r="AB109">
        <v>11.1</v>
      </c>
      <c r="AC109">
        <v>1.14E-2</v>
      </c>
      <c r="AD109">
        <f t="shared" si="45"/>
        <v>1.4573284873356454</v>
      </c>
      <c r="AE109">
        <f t="shared" si="46"/>
        <v>11.296676719943534</v>
      </c>
      <c r="AF109">
        <f t="shared" si="47"/>
        <v>11.296676719943534</v>
      </c>
    </row>
    <row r="110" spans="1:32">
      <c r="A110" t="s">
        <v>65</v>
      </c>
      <c r="B110">
        <v>9</v>
      </c>
      <c r="C110" t="s">
        <v>186</v>
      </c>
      <c r="D110">
        <v>6</v>
      </c>
      <c r="E110">
        <v>6</v>
      </c>
      <c r="F110">
        <v>6</v>
      </c>
      <c r="G110">
        <v>6</v>
      </c>
      <c r="H110">
        <v>6</v>
      </c>
      <c r="I110">
        <v>9</v>
      </c>
      <c r="J110">
        <v>2.5</v>
      </c>
      <c r="K110">
        <v>17.09</v>
      </c>
      <c r="L110">
        <v>2449.3222222200002</v>
      </c>
      <c r="M110">
        <v>0.85</v>
      </c>
      <c r="N110">
        <v>5.6022076523699997E-2</v>
      </c>
      <c r="O110">
        <f t="shared" si="36"/>
        <v>7.3668498097496222</v>
      </c>
      <c r="P110">
        <v>9</v>
      </c>
      <c r="Q110">
        <v>17292</v>
      </c>
      <c r="R110">
        <v>1.59805</v>
      </c>
      <c r="S110">
        <f t="shared" si="37"/>
        <v>0</v>
      </c>
      <c r="T110">
        <f t="shared" si="38"/>
        <v>0.66666666666666663</v>
      </c>
      <c r="U110">
        <f t="shared" si="39"/>
        <v>0.66666666666666663</v>
      </c>
      <c r="V110">
        <f t="shared" si="40"/>
        <v>0.66666666666666663</v>
      </c>
      <c r="W110">
        <f t="shared" si="41"/>
        <v>0.66666666666666663</v>
      </c>
      <c r="X110">
        <f t="shared" si="42"/>
        <v>0.66666666666666663</v>
      </c>
      <c r="Y110">
        <f t="shared" si="43"/>
        <v>1</v>
      </c>
      <c r="Z110">
        <f t="shared" si="44"/>
        <v>-0.33333333333333337</v>
      </c>
      <c r="AA110">
        <v>17292</v>
      </c>
      <c r="AB110">
        <v>17.100000000000001</v>
      </c>
      <c r="AC110">
        <v>5.6099999999999997E-2</v>
      </c>
      <c r="AD110">
        <f t="shared" si="45"/>
        <v>7.3770966728110583</v>
      </c>
      <c r="AE110">
        <f t="shared" si="46"/>
        <v>16.932296032516128</v>
      </c>
      <c r="AF110">
        <f t="shared" si="47"/>
        <v>16.932296032516128</v>
      </c>
    </row>
    <row r="111" spans="1:32">
      <c r="A111" t="s">
        <v>133</v>
      </c>
      <c r="B111">
        <v>10</v>
      </c>
      <c r="C111" t="s">
        <v>186</v>
      </c>
      <c r="D111">
        <v>1</v>
      </c>
      <c r="E111">
        <v>3</v>
      </c>
      <c r="F111">
        <v>1</v>
      </c>
      <c r="G111">
        <v>3</v>
      </c>
      <c r="H111">
        <v>3</v>
      </c>
      <c r="I111">
        <v>1</v>
      </c>
      <c r="J111">
        <v>14.5</v>
      </c>
      <c r="K111">
        <v>3.31</v>
      </c>
      <c r="L111">
        <v>845.82399999999996</v>
      </c>
      <c r="M111">
        <v>0.32</v>
      </c>
      <c r="N111">
        <v>1.0892851604299999E-2</v>
      </c>
      <c r="O111">
        <f t="shared" si="36"/>
        <v>1.3492633683653679</v>
      </c>
      <c r="P111">
        <v>10</v>
      </c>
      <c r="Q111">
        <v>15343</v>
      </c>
      <c r="R111">
        <v>1.8000400000000001</v>
      </c>
      <c r="S111">
        <f t="shared" si="37"/>
        <v>0</v>
      </c>
      <c r="T111">
        <f t="shared" si="38"/>
        <v>0.1</v>
      </c>
      <c r="U111">
        <f t="shared" si="39"/>
        <v>0.3</v>
      </c>
      <c r="V111">
        <f t="shared" si="40"/>
        <v>0.1</v>
      </c>
      <c r="W111">
        <f t="shared" si="41"/>
        <v>0.3</v>
      </c>
      <c r="X111">
        <f t="shared" si="42"/>
        <v>0.3</v>
      </c>
      <c r="Y111">
        <f t="shared" si="43"/>
        <v>0.1</v>
      </c>
      <c r="Z111">
        <f t="shared" si="44"/>
        <v>0</v>
      </c>
      <c r="AA111">
        <v>15343</v>
      </c>
      <c r="AB111">
        <v>3.3</v>
      </c>
      <c r="AC111">
        <v>1.0999999999999999E-2</v>
      </c>
      <c r="AD111">
        <f t="shared" si="45"/>
        <v>1.3625355041245715</v>
      </c>
      <c r="AE111">
        <f t="shared" si="46"/>
        <v>11.206433799926591</v>
      </c>
      <c r="AF111">
        <f t="shared" si="47"/>
        <v>11.206433799926591</v>
      </c>
    </row>
    <row r="112" spans="1:32">
      <c r="A112" t="s">
        <v>69</v>
      </c>
      <c r="B112">
        <v>10</v>
      </c>
      <c r="C112" t="s">
        <v>186</v>
      </c>
      <c r="D112">
        <v>5</v>
      </c>
      <c r="E112">
        <v>0</v>
      </c>
      <c r="F112">
        <v>6</v>
      </c>
      <c r="G112">
        <v>9</v>
      </c>
      <c r="H112">
        <v>9</v>
      </c>
      <c r="I112">
        <v>5</v>
      </c>
      <c r="J112">
        <v>25</v>
      </c>
      <c r="K112">
        <v>8.7899999999999991</v>
      </c>
      <c r="L112">
        <v>990.4</v>
      </c>
      <c r="M112">
        <v>0.2</v>
      </c>
      <c r="N112">
        <v>-2.23613235809E-3</v>
      </c>
      <c r="O112">
        <f t="shared" si="36"/>
        <v>-0.37669373591284361</v>
      </c>
      <c r="P112">
        <v>10</v>
      </c>
      <c r="Q112">
        <v>28378</v>
      </c>
      <c r="R112">
        <v>2.0000300000000002</v>
      </c>
      <c r="S112">
        <f t="shared" si="37"/>
        <v>0</v>
      </c>
      <c r="T112">
        <f t="shared" si="38"/>
        <v>0.5</v>
      </c>
      <c r="U112">
        <f t="shared" si="39"/>
        <v>0</v>
      </c>
      <c r="V112">
        <f t="shared" si="40"/>
        <v>0.6</v>
      </c>
      <c r="W112">
        <f t="shared" si="41"/>
        <v>0.9</v>
      </c>
      <c r="X112">
        <f t="shared" si="42"/>
        <v>0.9</v>
      </c>
      <c r="Y112">
        <f t="shared" si="43"/>
        <v>0.5</v>
      </c>
      <c r="Z112">
        <f t="shared" si="44"/>
        <v>9.9999999999999978E-2</v>
      </c>
      <c r="AA112">
        <v>28378</v>
      </c>
      <c r="AB112">
        <v>8.8000000000000007</v>
      </c>
      <c r="AC112">
        <v>-2.3E-3</v>
      </c>
      <c r="AD112">
        <f t="shared" si="45"/>
        <v>-0.3874527326010232</v>
      </c>
      <c r="AE112">
        <f t="shared" si="46"/>
        <v>9.5404449985638244</v>
      </c>
      <c r="AF112">
        <f t="shared" si="47"/>
        <v>9.5404449985638244</v>
      </c>
    </row>
    <row r="113" spans="1:32">
      <c r="A113" t="s">
        <v>72</v>
      </c>
      <c r="B113">
        <v>10</v>
      </c>
      <c r="C113" t="s">
        <v>186</v>
      </c>
      <c r="D113">
        <v>8</v>
      </c>
      <c r="E113">
        <v>5</v>
      </c>
      <c r="F113">
        <v>8</v>
      </c>
      <c r="G113">
        <v>8</v>
      </c>
      <c r="H113">
        <v>8</v>
      </c>
      <c r="I113">
        <v>8</v>
      </c>
      <c r="J113">
        <v>5.0999999999999996</v>
      </c>
      <c r="K113">
        <v>16.760000000000002</v>
      </c>
      <c r="L113">
        <v>3716.7</v>
      </c>
      <c r="M113">
        <v>0.6</v>
      </c>
      <c r="N113">
        <v>1.0569701630200001E-2</v>
      </c>
      <c r="O113">
        <f t="shared" si="36"/>
        <v>2.0290799124969627</v>
      </c>
      <c r="P113">
        <v>10</v>
      </c>
      <c r="Q113">
        <v>36853</v>
      </c>
      <c r="R113">
        <v>1.6037300000000001</v>
      </c>
      <c r="S113">
        <f t="shared" si="37"/>
        <v>0</v>
      </c>
      <c r="T113">
        <f t="shared" si="38"/>
        <v>0.8</v>
      </c>
      <c r="U113">
        <f t="shared" si="39"/>
        <v>0.5</v>
      </c>
      <c r="V113">
        <f t="shared" si="40"/>
        <v>0.8</v>
      </c>
      <c r="W113">
        <f t="shared" si="41"/>
        <v>0.8</v>
      </c>
      <c r="X113">
        <f t="shared" si="42"/>
        <v>0.8</v>
      </c>
      <c r="Y113">
        <f t="shared" si="43"/>
        <v>0.8</v>
      </c>
      <c r="Z113">
        <f t="shared" si="44"/>
        <v>0</v>
      </c>
      <c r="AA113">
        <v>36853</v>
      </c>
      <c r="AB113">
        <v>16.8</v>
      </c>
      <c r="AC113">
        <v>1.0200000000000001E-2</v>
      </c>
      <c r="AD113">
        <f t="shared" si="45"/>
        <v>1.9581077906999913</v>
      </c>
      <c r="AE113">
        <f t="shared" si="46"/>
        <v>11.77341861674639</v>
      </c>
      <c r="AF113">
        <f t="shared" si="47"/>
        <v>11.77341861674639</v>
      </c>
    </row>
    <row r="114" spans="1:32">
      <c r="A114" t="s">
        <v>71</v>
      </c>
      <c r="B114">
        <v>10</v>
      </c>
      <c r="C114" t="s">
        <v>186</v>
      </c>
      <c r="D114">
        <v>6</v>
      </c>
      <c r="E114">
        <v>6</v>
      </c>
      <c r="F114">
        <v>6</v>
      </c>
      <c r="G114">
        <v>6</v>
      </c>
      <c r="H114">
        <v>6</v>
      </c>
      <c r="I114">
        <v>8</v>
      </c>
      <c r="J114">
        <v>4.4000000000000004</v>
      </c>
      <c r="K114">
        <v>18.149999999999999</v>
      </c>
      <c r="L114">
        <v>4456.8720000000003</v>
      </c>
      <c r="M114">
        <v>0.72</v>
      </c>
      <c r="N114">
        <v>2.3078746335899999E-2</v>
      </c>
      <c r="O114">
        <f t="shared" si="36"/>
        <v>4.436044832890067</v>
      </c>
      <c r="P114">
        <v>10</v>
      </c>
      <c r="Q114">
        <v>36946</v>
      </c>
      <c r="R114">
        <v>1.60392</v>
      </c>
      <c r="S114">
        <f t="shared" si="37"/>
        <v>0</v>
      </c>
      <c r="T114">
        <f t="shared" si="38"/>
        <v>0.6</v>
      </c>
      <c r="U114">
        <f t="shared" si="39"/>
        <v>0.6</v>
      </c>
      <c r="V114">
        <f t="shared" si="40"/>
        <v>0.6</v>
      </c>
      <c r="W114">
        <f t="shared" si="41"/>
        <v>0.6</v>
      </c>
      <c r="X114">
        <f t="shared" si="42"/>
        <v>0.6</v>
      </c>
      <c r="Y114">
        <f t="shared" si="43"/>
        <v>0.8</v>
      </c>
      <c r="Z114">
        <f t="shared" si="44"/>
        <v>-0.20000000000000007</v>
      </c>
      <c r="AA114">
        <v>36946</v>
      </c>
      <c r="AB114">
        <v>18.100000000000001</v>
      </c>
      <c r="AC114">
        <v>2.3099999999999999E-2</v>
      </c>
      <c r="AD114">
        <f t="shared" si="45"/>
        <v>4.4401300724190502</v>
      </c>
      <c r="AE114">
        <f t="shared" si="46"/>
        <v>14.136303828942935</v>
      </c>
      <c r="AF114">
        <f t="shared" si="47"/>
        <v>14.136303828942935</v>
      </c>
    </row>
    <row r="115" spans="1:32">
      <c r="A115" t="s">
        <v>68</v>
      </c>
      <c r="B115">
        <v>10</v>
      </c>
      <c r="C115" t="s">
        <v>186</v>
      </c>
      <c r="D115">
        <v>9</v>
      </c>
      <c r="E115">
        <v>5</v>
      </c>
      <c r="F115">
        <v>10</v>
      </c>
      <c r="G115">
        <v>9</v>
      </c>
      <c r="H115">
        <v>9</v>
      </c>
      <c r="I115">
        <v>9</v>
      </c>
      <c r="J115">
        <v>11.8</v>
      </c>
      <c r="K115">
        <v>13.45</v>
      </c>
      <c r="L115">
        <v>1153.818</v>
      </c>
      <c r="M115">
        <v>0.23</v>
      </c>
      <c r="N115">
        <v>7.23557510738E-3</v>
      </c>
      <c r="O115">
        <f t="shared" si="36"/>
        <v>1.2532383707962795</v>
      </c>
      <c r="P115">
        <v>10</v>
      </c>
      <c r="Q115">
        <v>30000</v>
      </c>
      <c r="R115">
        <v>2</v>
      </c>
      <c r="S115">
        <f t="shared" si="37"/>
        <v>0</v>
      </c>
      <c r="T115">
        <f t="shared" si="38"/>
        <v>0.9</v>
      </c>
      <c r="U115">
        <f t="shared" si="39"/>
        <v>0.5</v>
      </c>
      <c r="V115">
        <f t="shared" si="40"/>
        <v>1</v>
      </c>
      <c r="W115">
        <f t="shared" si="41"/>
        <v>0.9</v>
      </c>
      <c r="X115">
        <f t="shared" si="42"/>
        <v>0.9</v>
      </c>
      <c r="Y115">
        <f t="shared" si="43"/>
        <v>0.9</v>
      </c>
      <c r="Z115">
        <f t="shared" si="44"/>
        <v>9.9999999999999978E-2</v>
      </c>
      <c r="AA115">
        <v>30000</v>
      </c>
      <c r="AB115">
        <v>13.4</v>
      </c>
      <c r="AC115">
        <v>7.1999999999999998E-3</v>
      </c>
      <c r="AD115">
        <f t="shared" si="45"/>
        <v>1.2470765814495917</v>
      </c>
      <c r="AE115">
        <f t="shared" si="46"/>
        <v>11.09651690554001</v>
      </c>
      <c r="AF115">
        <f t="shared" si="47"/>
        <v>11.09651690554001</v>
      </c>
    </row>
    <row r="116" spans="1:32">
      <c r="A116" t="s">
        <v>73</v>
      </c>
      <c r="B116">
        <v>10</v>
      </c>
      <c r="C116" t="s">
        <v>186</v>
      </c>
      <c r="D116">
        <v>6</v>
      </c>
      <c r="E116">
        <v>6</v>
      </c>
      <c r="F116">
        <v>6</v>
      </c>
      <c r="G116">
        <v>6</v>
      </c>
      <c r="H116">
        <v>9</v>
      </c>
      <c r="I116">
        <v>9</v>
      </c>
      <c r="J116">
        <v>3.6</v>
      </c>
      <c r="K116">
        <v>22.27</v>
      </c>
      <c r="L116">
        <v>5137.5339999999997</v>
      </c>
      <c r="M116">
        <v>0.83</v>
      </c>
      <c r="N116">
        <v>4.9098205234900001E-2</v>
      </c>
      <c r="O116">
        <f t="shared" si="36"/>
        <v>9.5630650342998607</v>
      </c>
      <c r="P116">
        <v>10</v>
      </c>
      <c r="Q116">
        <v>37937</v>
      </c>
      <c r="R116">
        <v>1.60379</v>
      </c>
      <c r="S116">
        <f t="shared" si="37"/>
        <v>0</v>
      </c>
      <c r="T116">
        <f t="shared" si="38"/>
        <v>0.6</v>
      </c>
      <c r="U116">
        <f t="shared" si="39"/>
        <v>0.6</v>
      </c>
      <c r="V116">
        <f t="shared" si="40"/>
        <v>0.6</v>
      </c>
      <c r="W116">
        <f t="shared" si="41"/>
        <v>0.6</v>
      </c>
      <c r="X116">
        <f t="shared" si="42"/>
        <v>0.9</v>
      </c>
      <c r="Y116">
        <f t="shared" si="43"/>
        <v>0.9</v>
      </c>
      <c r="Z116">
        <f t="shared" si="44"/>
        <v>-0.30000000000000004</v>
      </c>
      <c r="AA116">
        <v>37937</v>
      </c>
      <c r="AB116">
        <v>22.3</v>
      </c>
      <c r="AC116">
        <v>4.9099999999999998E-2</v>
      </c>
      <c r="AD116">
        <f t="shared" si="45"/>
        <v>9.5634146082871467</v>
      </c>
      <c r="AE116">
        <f t="shared" si="46"/>
        <v>19.013670707089361</v>
      </c>
      <c r="AF116">
        <f t="shared" si="47"/>
        <v>19.013670707089361</v>
      </c>
    </row>
    <row r="117" spans="1:32">
      <c r="A117" t="s">
        <v>134</v>
      </c>
      <c r="B117">
        <v>10</v>
      </c>
      <c r="C117" t="s">
        <v>186</v>
      </c>
      <c r="D117">
        <v>8</v>
      </c>
      <c r="E117">
        <v>8</v>
      </c>
      <c r="F117">
        <v>8</v>
      </c>
      <c r="G117">
        <v>8</v>
      </c>
      <c r="H117">
        <v>8</v>
      </c>
      <c r="I117">
        <v>9</v>
      </c>
      <c r="J117">
        <v>2.8</v>
      </c>
      <c r="K117">
        <v>26.55</v>
      </c>
      <c r="L117">
        <v>4253.0249999999996</v>
      </c>
      <c r="M117">
        <v>0.75</v>
      </c>
      <c r="N117">
        <v>4.0490073021600001E-2</v>
      </c>
      <c r="O117">
        <f t="shared" si="36"/>
        <v>7.8696704250059311</v>
      </c>
      <c r="P117">
        <v>10</v>
      </c>
      <c r="Q117">
        <v>37776</v>
      </c>
      <c r="R117">
        <v>1.65005</v>
      </c>
      <c r="S117">
        <f t="shared" si="37"/>
        <v>0</v>
      </c>
      <c r="T117">
        <f t="shared" si="38"/>
        <v>0.8</v>
      </c>
      <c r="U117">
        <f t="shared" si="39"/>
        <v>0.8</v>
      </c>
      <c r="V117">
        <f t="shared" si="40"/>
        <v>0.8</v>
      </c>
      <c r="W117">
        <f t="shared" si="41"/>
        <v>0.8</v>
      </c>
      <c r="X117">
        <f t="shared" si="42"/>
        <v>0.8</v>
      </c>
      <c r="Y117">
        <f t="shared" si="43"/>
        <v>0.9</v>
      </c>
      <c r="Z117">
        <f t="shared" si="44"/>
        <v>-9.9999999999999978E-2</v>
      </c>
      <c r="AA117">
        <v>37776</v>
      </c>
      <c r="AB117">
        <v>26.6</v>
      </c>
      <c r="AC117">
        <v>4.0500000000000001E-2</v>
      </c>
      <c r="AD117">
        <f t="shared" si="45"/>
        <v>7.8715998373901099</v>
      </c>
      <c r="AE117">
        <f t="shared" si="46"/>
        <v>17.403063045195385</v>
      </c>
      <c r="AF117">
        <f t="shared" si="47"/>
        <v>17.403063045195385</v>
      </c>
    </row>
    <row r="118" spans="1:32">
      <c r="A118" t="s">
        <v>70</v>
      </c>
      <c r="B118">
        <v>10</v>
      </c>
      <c r="C118" t="s">
        <v>186</v>
      </c>
      <c r="D118">
        <v>5</v>
      </c>
      <c r="E118">
        <v>5</v>
      </c>
      <c r="F118">
        <v>6</v>
      </c>
      <c r="G118">
        <v>7</v>
      </c>
      <c r="H118">
        <v>5</v>
      </c>
      <c r="I118">
        <v>10</v>
      </c>
      <c r="J118">
        <v>4.3</v>
      </c>
      <c r="K118">
        <v>15.23</v>
      </c>
      <c r="L118">
        <v>1574.4</v>
      </c>
      <c r="M118">
        <v>0.6</v>
      </c>
      <c r="N118">
        <v>4.0330298262999997E-2</v>
      </c>
      <c r="O118">
        <f t="shared" si="36"/>
        <v>5.1778511707489443</v>
      </c>
      <c r="P118">
        <v>10</v>
      </c>
      <c r="Q118">
        <v>16483</v>
      </c>
      <c r="R118">
        <v>1.79979</v>
      </c>
      <c r="S118">
        <f t="shared" si="37"/>
        <v>0</v>
      </c>
      <c r="T118">
        <f t="shared" si="38"/>
        <v>0.5</v>
      </c>
      <c r="U118">
        <f t="shared" si="39"/>
        <v>0.5</v>
      </c>
      <c r="V118">
        <f t="shared" si="40"/>
        <v>0.6</v>
      </c>
      <c r="W118">
        <f t="shared" si="41"/>
        <v>0.7</v>
      </c>
      <c r="X118">
        <f t="shared" si="42"/>
        <v>0.5</v>
      </c>
      <c r="Y118">
        <f t="shared" si="43"/>
        <v>1</v>
      </c>
      <c r="Z118">
        <f t="shared" si="44"/>
        <v>-0.4</v>
      </c>
      <c r="AA118">
        <v>16483</v>
      </c>
      <c r="AB118">
        <v>15.2</v>
      </c>
      <c r="AC118">
        <v>4.0300000000000002E-2</v>
      </c>
      <c r="AD118">
        <f t="shared" si="45"/>
        <v>5.1739612938250712</v>
      </c>
      <c r="AE118">
        <f t="shared" si="46"/>
        <v>14.834911151721467</v>
      </c>
      <c r="AF118">
        <f t="shared" si="47"/>
        <v>14.834911151721467</v>
      </c>
    </row>
    <row r="119" spans="1:32">
      <c r="A119" t="s">
        <v>138</v>
      </c>
      <c r="B119">
        <v>11</v>
      </c>
      <c r="C119" t="s">
        <v>186</v>
      </c>
      <c r="D119">
        <v>0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4.5999999999999996</v>
      </c>
      <c r="K119">
        <v>10.68</v>
      </c>
      <c r="L119">
        <v>898.06363636399999</v>
      </c>
      <c r="M119">
        <v>0.65</v>
      </c>
      <c r="N119">
        <v>1.3414872209E-3</v>
      </c>
      <c r="O119">
        <f t="shared" si="36"/>
        <v>0.12870589422061773</v>
      </c>
      <c r="P119">
        <v>11</v>
      </c>
      <c r="Q119">
        <v>9205</v>
      </c>
      <c r="R119">
        <v>2.0036200000000002</v>
      </c>
      <c r="S119">
        <f t="shared" si="37"/>
        <v>0</v>
      </c>
      <c r="T119">
        <f t="shared" si="38"/>
        <v>0</v>
      </c>
      <c r="U119">
        <f t="shared" si="39"/>
        <v>9.0909090909090912E-2</v>
      </c>
      <c r="V119">
        <f t="shared" si="40"/>
        <v>0</v>
      </c>
      <c r="W119">
        <f t="shared" si="41"/>
        <v>0</v>
      </c>
      <c r="X119">
        <f t="shared" si="42"/>
        <v>0</v>
      </c>
      <c r="Y119">
        <f t="shared" si="43"/>
        <v>0</v>
      </c>
      <c r="Z119">
        <f t="shared" si="44"/>
        <v>0</v>
      </c>
      <c r="AA119">
        <v>9205</v>
      </c>
      <c r="AB119">
        <v>10.7</v>
      </c>
      <c r="AC119">
        <v>1.2999999999999999E-3</v>
      </c>
      <c r="AD119">
        <f t="shared" si="45"/>
        <v>0.12472549859591663</v>
      </c>
      <c r="AE119">
        <f t="shared" si="46"/>
        <v>10.028038674663312</v>
      </c>
      <c r="AF119">
        <f t="shared" si="47"/>
        <v>10.028038674663312</v>
      </c>
    </row>
    <row r="120" spans="1:32">
      <c r="A120" t="s">
        <v>135</v>
      </c>
      <c r="B120">
        <v>11</v>
      </c>
      <c r="C120" t="s">
        <v>186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25</v>
      </c>
      <c r="K120">
        <v>2.94</v>
      </c>
      <c r="L120">
        <v>169.57818181799999</v>
      </c>
      <c r="M120">
        <v>0.04</v>
      </c>
      <c r="N120">
        <v>9.8301446495999995E-3</v>
      </c>
      <c r="O120">
        <f t="shared" si="36"/>
        <v>1.5797810126566911</v>
      </c>
      <c r="P120">
        <v>11</v>
      </c>
      <c r="Q120">
        <v>25827</v>
      </c>
      <c r="R120">
        <v>1.29996</v>
      </c>
      <c r="S120">
        <f t="shared" si="37"/>
        <v>0</v>
      </c>
      <c r="T120">
        <f t="shared" si="38"/>
        <v>9.0909090909090912E-2</v>
      </c>
      <c r="U120">
        <f t="shared" si="39"/>
        <v>9.0909090909090912E-2</v>
      </c>
      <c r="V120">
        <f t="shared" si="40"/>
        <v>9.0909090909090912E-2</v>
      </c>
      <c r="W120">
        <f t="shared" si="41"/>
        <v>9.0909090909090912E-2</v>
      </c>
      <c r="X120">
        <f t="shared" si="42"/>
        <v>9.0909090909090912E-2</v>
      </c>
      <c r="Y120">
        <f t="shared" si="43"/>
        <v>9.0909090909090912E-2</v>
      </c>
      <c r="Z120">
        <f t="shared" si="44"/>
        <v>0</v>
      </c>
      <c r="AA120">
        <v>25827</v>
      </c>
      <c r="AB120">
        <v>2.9</v>
      </c>
      <c r="AC120">
        <v>9.7999999999999997E-3</v>
      </c>
      <c r="AD120">
        <f t="shared" si="45"/>
        <v>1.5749365320545459</v>
      </c>
      <c r="AE120">
        <f t="shared" si="46"/>
        <v>11.408639578515928</v>
      </c>
      <c r="AF120">
        <f t="shared" si="47"/>
        <v>11.408639578515928</v>
      </c>
    </row>
    <row r="121" spans="1:32">
      <c r="A121" t="s">
        <v>137</v>
      </c>
      <c r="B121">
        <v>11</v>
      </c>
      <c r="C121" t="s">
        <v>186</v>
      </c>
      <c r="D121">
        <v>8</v>
      </c>
      <c r="E121">
        <v>8</v>
      </c>
      <c r="F121">
        <v>8</v>
      </c>
      <c r="G121">
        <v>8</v>
      </c>
      <c r="H121">
        <v>8</v>
      </c>
      <c r="I121">
        <v>9</v>
      </c>
      <c r="J121">
        <v>3.6</v>
      </c>
      <c r="K121">
        <v>13.9</v>
      </c>
      <c r="L121">
        <v>1009.25818182</v>
      </c>
      <c r="M121">
        <v>0.73</v>
      </c>
      <c r="N121">
        <v>2.27148924838E-2</v>
      </c>
      <c r="O121">
        <f t="shared" si="36"/>
        <v>2.2065036572449643</v>
      </c>
      <c r="P121">
        <v>11</v>
      </c>
      <c r="Q121">
        <v>9436</v>
      </c>
      <c r="R121">
        <v>2.0019200000000001</v>
      </c>
      <c r="S121">
        <f t="shared" si="37"/>
        <v>0</v>
      </c>
      <c r="T121">
        <f t="shared" si="38"/>
        <v>0.72727272727272729</v>
      </c>
      <c r="U121">
        <f t="shared" si="39"/>
        <v>0.72727272727272729</v>
      </c>
      <c r="V121">
        <f t="shared" si="40"/>
        <v>0.72727272727272729</v>
      </c>
      <c r="W121">
        <f t="shared" si="41"/>
        <v>0.72727272727272729</v>
      </c>
      <c r="X121">
        <f t="shared" si="42"/>
        <v>0.72727272727272729</v>
      </c>
      <c r="Y121">
        <f t="shared" si="43"/>
        <v>0.81818181818181823</v>
      </c>
      <c r="Z121">
        <f t="shared" si="44"/>
        <v>-9.0909090909090939E-2</v>
      </c>
      <c r="AA121">
        <v>9436</v>
      </c>
      <c r="AB121">
        <v>13.9</v>
      </c>
      <c r="AC121">
        <v>2.2700000000000001E-2</v>
      </c>
      <c r="AD121">
        <f t="shared" si="45"/>
        <v>2.2050570151358899</v>
      </c>
      <c r="AE121">
        <f t="shared" si="46"/>
        <v>12.008514278409367</v>
      </c>
      <c r="AF121">
        <f t="shared" si="47"/>
        <v>12.008514278409367</v>
      </c>
    </row>
    <row r="122" spans="1:32">
      <c r="A122" t="s">
        <v>74</v>
      </c>
      <c r="B122">
        <v>11</v>
      </c>
      <c r="C122" t="s">
        <v>186</v>
      </c>
      <c r="D122">
        <v>7</v>
      </c>
      <c r="E122">
        <v>7</v>
      </c>
      <c r="F122">
        <v>7</v>
      </c>
      <c r="G122">
        <v>7</v>
      </c>
      <c r="H122">
        <v>7</v>
      </c>
      <c r="I122">
        <v>11</v>
      </c>
      <c r="J122">
        <v>2.7</v>
      </c>
      <c r="K122">
        <v>20.22</v>
      </c>
      <c r="L122">
        <v>2895.2463636399998</v>
      </c>
      <c r="M122">
        <v>0.73</v>
      </c>
      <c r="N122">
        <v>5.2723657948599997E-2</v>
      </c>
      <c r="O122">
        <f t="shared" si="36"/>
        <v>8.6002613641594454</v>
      </c>
      <c r="P122">
        <v>11</v>
      </c>
      <c r="Q122">
        <v>26608</v>
      </c>
      <c r="R122">
        <v>1.3284</v>
      </c>
      <c r="S122">
        <f t="shared" si="37"/>
        <v>0</v>
      </c>
      <c r="T122">
        <f t="shared" si="38"/>
        <v>0.63636363636363635</v>
      </c>
      <c r="U122">
        <f t="shared" si="39"/>
        <v>0.63636363636363635</v>
      </c>
      <c r="V122">
        <f t="shared" si="40"/>
        <v>0.63636363636363635</v>
      </c>
      <c r="W122">
        <f t="shared" si="41"/>
        <v>0.63636363636363635</v>
      </c>
      <c r="X122">
        <f t="shared" si="42"/>
        <v>0.63636363636363635</v>
      </c>
      <c r="Y122">
        <f t="shared" si="43"/>
        <v>1</v>
      </c>
      <c r="Z122">
        <f t="shared" si="44"/>
        <v>-0.36363636363636365</v>
      </c>
      <c r="AA122">
        <v>26608</v>
      </c>
      <c r="AB122">
        <v>20.2</v>
      </c>
      <c r="AC122">
        <v>5.2699999999999997E-2</v>
      </c>
      <c r="AD122">
        <f t="shared" si="45"/>
        <v>8.5964022893301113</v>
      </c>
      <c r="AE122">
        <f t="shared" si="46"/>
        <v>18.093074979442264</v>
      </c>
      <c r="AF122">
        <f t="shared" si="47"/>
        <v>18.093074979442264</v>
      </c>
    </row>
    <row r="123" spans="1:32">
      <c r="A123" t="s">
        <v>136</v>
      </c>
      <c r="B123">
        <v>11</v>
      </c>
      <c r="C123" t="s">
        <v>186</v>
      </c>
      <c r="D123">
        <v>8</v>
      </c>
      <c r="E123">
        <v>8</v>
      </c>
      <c r="F123">
        <v>8</v>
      </c>
      <c r="G123">
        <v>8</v>
      </c>
      <c r="H123">
        <v>8</v>
      </c>
      <c r="I123">
        <v>11</v>
      </c>
      <c r="J123">
        <v>2.2999999999999998</v>
      </c>
      <c r="K123">
        <v>24.41</v>
      </c>
      <c r="L123">
        <v>3563.05090909</v>
      </c>
      <c r="M123">
        <v>0.84</v>
      </c>
      <c r="N123">
        <v>6.9213467178599997E-2</v>
      </c>
      <c r="O123">
        <f t="shared" si="36"/>
        <v>11.877321370453469</v>
      </c>
      <c r="P123">
        <v>11</v>
      </c>
      <c r="Q123">
        <v>29448</v>
      </c>
      <c r="R123">
        <v>1.29949</v>
      </c>
      <c r="S123">
        <f t="shared" si="37"/>
        <v>0</v>
      </c>
      <c r="T123">
        <f t="shared" si="38"/>
        <v>0.72727272727272729</v>
      </c>
      <c r="U123">
        <f t="shared" si="39"/>
        <v>0.72727272727272729</v>
      </c>
      <c r="V123">
        <f t="shared" si="40"/>
        <v>0.72727272727272729</v>
      </c>
      <c r="W123">
        <f t="shared" si="41"/>
        <v>0.72727272727272729</v>
      </c>
      <c r="X123">
        <f t="shared" si="42"/>
        <v>0.72727272727272729</v>
      </c>
      <c r="Y123">
        <f t="shared" si="43"/>
        <v>1</v>
      </c>
      <c r="Z123">
        <f t="shared" si="44"/>
        <v>-0.27272727272727271</v>
      </c>
      <c r="AA123">
        <v>29448</v>
      </c>
      <c r="AB123">
        <v>24.4</v>
      </c>
      <c r="AC123">
        <v>6.9199999999999998E-2</v>
      </c>
      <c r="AD123">
        <f t="shared" si="45"/>
        <v>11.875010346100755</v>
      </c>
      <c r="AE123">
        <f t="shared" si="46"/>
        <v>21.214309849487918</v>
      </c>
      <c r="AF123">
        <f t="shared" si="47"/>
        <v>20</v>
      </c>
    </row>
    <row r="124" spans="1:32">
      <c r="A124" t="s">
        <v>140</v>
      </c>
      <c r="B124">
        <v>12</v>
      </c>
      <c r="C124" t="s">
        <v>186</v>
      </c>
      <c r="D124">
        <v>9</v>
      </c>
      <c r="E124">
        <v>11</v>
      </c>
      <c r="F124">
        <v>10</v>
      </c>
      <c r="G124">
        <v>11</v>
      </c>
      <c r="H124">
        <v>10</v>
      </c>
      <c r="I124">
        <v>12</v>
      </c>
      <c r="J124">
        <v>4.5999999999999996</v>
      </c>
      <c r="K124">
        <v>10.24</v>
      </c>
      <c r="L124">
        <v>2341.7399999999998</v>
      </c>
      <c r="M124">
        <v>0.93</v>
      </c>
      <c r="N124">
        <v>2.9249566174099999E-2</v>
      </c>
      <c r="O124">
        <f t="shared" si="36"/>
        <v>4.0642164315338292</v>
      </c>
      <c r="P124">
        <v>12</v>
      </c>
      <c r="Q124">
        <v>19307</v>
      </c>
      <c r="R124">
        <v>2.43913</v>
      </c>
      <c r="S124">
        <f t="shared" si="37"/>
        <v>0</v>
      </c>
      <c r="T124">
        <f t="shared" si="38"/>
        <v>0.75</v>
      </c>
      <c r="U124">
        <f t="shared" si="39"/>
        <v>0.91666666666666663</v>
      </c>
      <c r="V124">
        <f t="shared" si="40"/>
        <v>0.83333333333333337</v>
      </c>
      <c r="W124">
        <f t="shared" si="41"/>
        <v>0.91666666666666663</v>
      </c>
      <c r="X124">
        <f t="shared" si="42"/>
        <v>0.83333333333333337</v>
      </c>
      <c r="Y124">
        <f t="shared" si="43"/>
        <v>1</v>
      </c>
      <c r="Z124">
        <f t="shared" si="44"/>
        <v>-0.16666666666666663</v>
      </c>
      <c r="AA124">
        <v>19307</v>
      </c>
      <c r="AB124">
        <v>10.199999999999999</v>
      </c>
      <c r="AC124">
        <v>2.92E-2</v>
      </c>
      <c r="AD124">
        <f t="shared" si="45"/>
        <v>4.0573292299245329</v>
      </c>
      <c r="AE124">
        <f t="shared" si="46"/>
        <v>13.771877426888153</v>
      </c>
      <c r="AF124">
        <f t="shared" si="47"/>
        <v>13.771877426888153</v>
      </c>
    </row>
    <row r="125" spans="1:32">
      <c r="A125" t="s">
        <v>75</v>
      </c>
      <c r="B125">
        <v>12</v>
      </c>
      <c r="C125" t="s">
        <v>186</v>
      </c>
      <c r="D125">
        <v>9</v>
      </c>
      <c r="E125">
        <v>9</v>
      </c>
      <c r="F125">
        <v>9</v>
      </c>
      <c r="G125">
        <v>9</v>
      </c>
      <c r="H125">
        <v>9</v>
      </c>
      <c r="I125">
        <v>12</v>
      </c>
      <c r="J125">
        <v>5.3</v>
      </c>
      <c r="K125">
        <v>10.27</v>
      </c>
      <c r="L125">
        <v>1862.7650000000001</v>
      </c>
      <c r="M125">
        <v>0.74</v>
      </c>
      <c r="N125">
        <v>2.68770559654E-2</v>
      </c>
      <c r="O125">
        <f t="shared" si="36"/>
        <v>3.6146392899653677</v>
      </c>
      <c r="P125">
        <v>12</v>
      </c>
      <c r="Q125">
        <v>18087</v>
      </c>
      <c r="R125">
        <v>2.43913</v>
      </c>
      <c r="S125">
        <f t="shared" si="37"/>
        <v>0</v>
      </c>
      <c r="T125">
        <f t="shared" si="38"/>
        <v>0.75</v>
      </c>
      <c r="U125">
        <f t="shared" si="39"/>
        <v>0.75</v>
      </c>
      <c r="V125">
        <f t="shared" si="40"/>
        <v>0.75</v>
      </c>
      <c r="W125">
        <f t="shared" si="41"/>
        <v>0.75</v>
      </c>
      <c r="X125">
        <f t="shared" si="42"/>
        <v>0.75</v>
      </c>
      <c r="Y125">
        <f t="shared" si="43"/>
        <v>1</v>
      </c>
      <c r="Z125">
        <f t="shared" si="44"/>
        <v>-0.25</v>
      </c>
      <c r="AA125">
        <v>18087</v>
      </c>
      <c r="AB125">
        <v>10.3</v>
      </c>
      <c r="AC125">
        <v>2.63E-2</v>
      </c>
      <c r="AD125">
        <f t="shared" si="45"/>
        <v>3.537032234797981</v>
      </c>
      <c r="AE125">
        <f t="shared" si="46"/>
        <v>13.276554687527677</v>
      </c>
      <c r="AF125">
        <f t="shared" si="47"/>
        <v>13.276554687527677</v>
      </c>
    </row>
    <row r="126" spans="1:32">
      <c r="A126" t="s">
        <v>78</v>
      </c>
      <c r="B126">
        <v>12</v>
      </c>
      <c r="C126" t="s">
        <v>189</v>
      </c>
      <c r="D126">
        <v>12</v>
      </c>
      <c r="E126">
        <v>9</v>
      </c>
      <c r="F126">
        <v>12</v>
      </c>
      <c r="G126">
        <v>12</v>
      </c>
      <c r="H126">
        <v>12</v>
      </c>
      <c r="I126">
        <v>12</v>
      </c>
      <c r="J126">
        <v>2.8</v>
      </c>
      <c r="K126">
        <v>10.89</v>
      </c>
      <c r="L126">
        <v>1532.88</v>
      </c>
      <c r="M126">
        <v>1.44</v>
      </c>
      <c r="N126">
        <v>2.7531184839700001E-2</v>
      </c>
      <c r="O126">
        <f t="shared" si="36"/>
        <v>2.7189048807422216</v>
      </c>
      <c r="P126">
        <v>12</v>
      </c>
      <c r="Q126">
        <v>9753</v>
      </c>
      <c r="R126">
        <v>2.24987</v>
      </c>
      <c r="S126">
        <f t="shared" si="37"/>
        <v>0</v>
      </c>
      <c r="T126">
        <f t="shared" si="38"/>
        <v>1</v>
      </c>
      <c r="U126">
        <f t="shared" si="39"/>
        <v>0.75</v>
      </c>
      <c r="V126">
        <f t="shared" si="40"/>
        <v>1</v>
      </c>
      <c r="W126">
        <f t="shared" si="41"/>
        <v>1</v>
      </c>
      <c r="X126">
        <f t="shared" si="42"/>
        <v>1</v>
      </c>
      <c r="Y126">
        <f t="shared" si="43"/>
        <v>1</v>
      </c>
      <c r="Z126">
        <f t="shared" si="44"/>
        <v>0</v>
      </c>
      <c r="AA126">
        <v>9753</v>
      </c>
      <c r="AB126">
        <v>10.9</v>
      </c>
      <c r="AC126">
        <v>2.75E-2</v>
      </c>
      <c r="AD126">
        <f t="shared" si="45"/>
        <v>2.7158251508519471</v>
      </c>
      <c r="AE126">
        <f t="shared" si="46"/>
        <v>12.494765543611052</v>
      </c>
      <c r="AF126">
        <f t="shared" si="47"/>
        <v>12.494765543611052</v>
      </c>
    </row>
    <row r="127" spans="1:32">
      <c r="A127" t="s">
        <v>77</v>
      </c>
      <c r="B127">
        <v>12</v>
      </c>
      <c r="C127" t="s">
        <v>186</v>
      </c>
      <c r="D127">
        <v>12</v>
      </c>
      <c r="E127">
        <v>1</v>
      </c>
      <c r="F127">
        <v>12</v>
      </c>
      <c r="G127">
        <v>12</v>
      </c>
      <c r="H127">
        <v>12</v>
      </c>
      <c r="I127">
        <v>12</v>
      </c>
      <c r="J127">
        <v>9.5</v>
      </c>
      <c r="K127">
        <v>12.92</v>
      </c>
      <c r="L127">
        <v>1834.6824999999999</v>
      </c>
      <c r="M127">
        <v>0.51</v>
      </c>
      <c r="N127">
        <v>1.2185212771000001E-2</v>
      </c>
      <c r="O127">
        <f t="shared" si="36"/>
        <v>1.914125891349518</v>
      </c>
      <c r="P127">
        <v>12</v>
      </c>
      <c r="Q127">
        <v>24676</v>
      </c>
      <c r="R127">
        <v>1.8504499999999999</v>
      </c>
      <c r="S127">
        <f t="shared" si="37"/>
        <v>0</v>
      </c>
      <c r="T127">
        <f t="shared" si="38"/>
        <v>1</v>
      </c>
      <c r="U127">
        <f t="shared" si="39"/>
        <v>8.3333333333333329E-2</v>
      </c>
      <c r="V127">
        <f t="shared" si="40"/>
        <v>1</v>
      </c>
      <c r="W127">
        <f t="shared" si="41"/>
        <v>1</v>
      </c>
      <c r="X127">
        <f t="shared" si="42"/>
        <v>1</v>
      </c>
      <c r="Y127">
        <f t="shared" si="43"/>
        <v>1</v>
      </c>
      <c r="Z127">
        <f t="shared" si="44"/>
        <v>0</v>
      </c>
      <c r="AA127">
        <v>24676</v>
      </c>
      <c r="AB127">
        <v>12.9</v>
      </c>
      <c r="AC127">
        <v>1.2200000000000001E-2</v>
      </c>
      <c r="AD127">
        <f t="shared" si="45"/>
        <v>1.9164487574678328</v>
      </c>
      <c r="AE127">
        <f t="shared" si="46"/>
        <v>11.733759217109377</v>
      </c>
      <c r="AF127">
        <f t="shared" si="47"/>
        <v>11.733759217109377</v>
      </c>
    </row>
    <row r="128" spans="1:32">
      <c r="A128" t="s">
        <v>76</v>
      </c>
      <c r="B128">
        <v>12</v>
      </c>
      <c r="C128" t="s">
        <v>186</v>
      </c>
      <c r="D128">
        <v>12</v>
      </c>
      <c r="E128">
        <v>5</v>
      </c>
      <c r="F128">
        <v>12</v>
      </c>
      <c r="G128">
        <v>12</v>
      </c>
      <c r="H128">
        <v>12</v>
      </c>
      <c r="I128">
        <v>12</v>
      </c>
      <c r="J128">
        <v>7.2</v>
      </c>
      <c r="K128">
        <v>13.6</v>
      </c>
      <c r="L128">
        <v>1700.0683333300001</v>
      </c>
      <c r="M128">
        <v>0.47</v>
      </c>
      <c r="N128">
        <v>1.68143754678E-2</v>
      </c>
      <c r="O128">
        <f t="shared" si="36"/>
        <v>2.6433353396240564</v>
      </c>
      <c r="P128">
        <v>12</v>
      </c>
      <c r="Q128">
        <v>24714</v>
      </c>
      <c r="R128">
        <v>1.85</v>
      </c>
      <c r="S128">
        <f t="shared" si="37"/>
        <v>0</v>
      </c>
      <c r="T128">
        <f t="shared" si="38"/>
        <v>1</v>
      </c>
      <c r="U128">
        <f t="shared" si="39"/>
        <v>0.41666666666666669</v>
      </c>
      <c r="V128">
        <f t="shared" si="40"/>
        <v>1</v>
      </c>
      <c r="W128">
        <f t="shared" si="41"/>
        <v>1</v>
      </c>
      <c r="X128">
        <f t="shared" si="42"/>
        <v>1</v>
      </c>
      <c r="Y128">
        <f t="shared" si="43"/>
        <v>1</v>
      </c>
      <c r="Z128">
        <f t="shared" si="44"/>
        <v>0</v>
      </c>
      <c r="AA128">
        <v>24714</v>
      </c>
      <c r="AB128">
        <v>13.6</v>
      </c>
      <c r="AC128">
        <v>1.6799999999999999E-2</v>
      </c>
      <c r="AD128">
        <f t="shared" si="45"/>
        <v>2.6410754173252986</v>
      </c>
      <c r="AE128">
        <f t="shared" si="46"/>
        <v>12.423603797293683</v>
      </c>
      <c r="AF128">
        <f t="shared" si="47"/>
        <v>12.423603797293683</v>
      </c>
    </row>
    <row r="129" spans="1:32">
      <c r="A129" t="s">
        <v>141</v>
      </c>
      <c r="B129">
        <v>12</v>
      </c>
      <c r="C129" t="s">
        <v>186</v>
      </c>
      <c r="D129">
        <v>12</v>
      </c>
      <c r="E129">
        <v>9</v>
      </c>
      <c r="F129">
        <v>9</v>
      </c>
      <c r="G129">
        <v>12</v>
      </c>
      <c r="H129">
        <v>12</v>
      </c>
      <c r="I129">
        <v>12</v>
      </c>
      <c r="J129">
        <v>5.0999999999999996</v>
      </c>
      <c r="K129">
        <v>15.83</v>
      </c>
      <c r="L129">
        <v>2099.9475000000002</v>
      </c>
      <c r="M129">
        <v>0.63</v>
      </c>
      <c r="N129">
        <v>2.0865226778100002E-2</v>
      </c>
      <c r="O129">
        <f t="shared" si="36"/>
        <v>3.2034069481834226</v>
      </c>
      <c r="P129">
        <v>12</v>
      </c>
      <c r="Q129">
        <v>23571</v>
      </c>
      <c r="R129">
        <v>1.8958299999999999</v>
      </c>
      <c r="S129">
        <f t="shared" si="37"/>
        <v>0</v>
      </c>
      <c r="T129">
        <f t="shared" si="38"/>
        <v>1</v>
      </c>
      <c r="U129">
        <f t="shared" si="39"/>
        <v>0.75</v>
      </c>
      <c r="V129">
        <f t="shared" si="40"/>
        <v>0.75</v>
      </c>
      <c r="W129">
        <f t="shared" si="41"/>
        <v>1</v>
      </c>
      <c r="X129">
        <f t="shared" si="42"/>
        <v>1</v>
      </c>
      <c r="Y129">
        <f t="shared" si="43"/>
        <v>1</v>
      </c>
      <c r="Z129">
        <f t="shared" si="44"/>
        <v>-0.25</v>
      </c>
      <c r="AA129">
        <v>23571</v>
      </c>
      <c r="AB129">
        <v>15.8</v>
      </c>
      <c r="AC129">
        <v>2.0899999999999998E-2</v>
      </c>
      <c r="AD129">
        <f t="shared" si="45"/>
        <v>3.2087456287465352</v>
      </c>
      <c r="AE129">
        <f t="shared" si="46"/>
        <v>12.9640258385667</v>
      </c>
      <c r="AF129">
        <f t="shared" si="47"/>
        <v>12.9640258385667</v>
      </c>
    </row>
    <row r="130" spans="1:32">
      <c r="A130" t="s">
        <v>139</v>
      </c>
      <c r="B130">
        <v>12</v>
      </c>
      <c r="C130" t="s">
        <v>186</v>
      </c>
      <c r="D130">
        <v>9</v>
      </c>
      <c r="E130">
        <v>9</v>
      </c>
      <c r="F130">
        <v>9</v>
      </c>
      <c r="G130">
        <v>9</v>
      </c>
      <c r="H130">
        <v>9</v>
      </c>
      <c r="I130">
        <v>12</v>
      </c>
      <c r="J130">
        <v>4.8</v>
      </c>
      <c r="K130">
        <v>16.36</v>
      </c>
      <c r="L130">
        <v>2443.86583333</v>
      </c>
      <c r="M130">
        <v>0.83</v>
      </c>
      <c r="N130">
        <v>1.99701162334E-2</v>
      </c>
      <c r="O130">
        <f t="shared" ref="O130:O161" si="48">N130*SQRT(Q130)</f>
        <v>2.9048797687896375</v>
      </c>
      <c r="P130">
        <v>12</v>
      </c>
      <c r="Q130">
        <v>21159</v>
      </c>
      <c r="R130">
        <v>2.3521999999999998</v>
      </c>
      <c r="S130">
        <f t="shared" ref="S130:S163" si="49">L130*$M$168</f>
        <v>0</v>
      </c>
      <c r="T130">
        <f t="shared" ref="T130:T163" si="50">D130/$B130</f>
        <v>0.75</v>
      </c>
      <c r="U130">
        <f t="shared" ref="U130:U163" si="51">E130/$B130</f>
        <v>0.75</v>
      </c>
      <c r="V130">
        <f t="shared" ref="V130:V163" si="52">F130/$B130</f>
        <v>0.75</v>
      </c>
      <c r="W130">
        <f t="shared" ref="W130:W163" si="53">G130/$B130</f>
        <v>0.75</v>
      </c>
      <c r="X130">
        <f t="shared" ref="X130:X163" si="54">H130/$B130</f>
        <v>0.75</v>
      </c>
      <c r="Y130">
        <f t="shared" ref="Y130:Y163" si="55">I130/$B130</f>
        <v>1</v>
      </c>
      <c r="Z130">
        <f t="shared" ref="Z130:Z161" si="56">V130-Y130</f>
        <v>-0.25</v>
      </c>
      <c r="AA130">
        <v>21159</v>
      </c>
      <c r="AB130">
        <v>16.399999999999999</v>
      </c>
      <c r="AC130">
        <v>0.02</v>
      </c>
      <c r="AD130">
        <f t="shared" ref="AD130:AD161" si="57">AC130*SQRT(AA130)</f>
        <v>2.9092267013761579</v>
      </c>
      <c r="AE130">
        <f t="shared" ref="AE130:AE161" si="58">-0.0078*2+0.952*AD130+9.9249</f>
        <v>12.678883819710101</v>
      </c>
      <c r="AF130">
        <f t="shared" ref="AF130:AF161" si="59">MIN(20,AE130)</f>
        <v>12.678883819710101</v>
      </c>
    </row>
    <row r="131" spans="1:32">
      <c r="A131" t="s">
        <v>147</v>
      </c>
      <c r="B131">
        <v>14</v>
      </c>
      <c r="C131" t="s">
        <v>186</v>
      </c>
      <c r="D131">
        <v>1</v>
      </c>
      <c r="E131">
        <v>2</v>
      </c>
      <c r="F131">
        <v>1</v>
      </c>
      <c r="G131">
        <v>1</v>
      </c>
      <c r="H131">
        <v>1</v>
      </c>
      <c r="I131">
        <v>1</v>
      </c>
      <c r="J131">
        <v>25</v>
      </c>
      <c r="K131">
        <v>1.25</v>
      </c>
      <c r="L131">
        <v>1658.07571429</v>
      </c>
      <c r="M131">
        <v>0.74</v>
      </c>
      <c r="N131">
        <v>-1.56238826011E-2</v>
      </c>
      <c r="O131">
        <f t="shared" si="48"/>
        <v>-2.1316725230968201</v>
      </c>
      <c r="P131">
        <v>14</v>
      </c>
      <c r="Q131">
        <v>18615</v>
      </c>
      <c r="R131">
        <v>1.8039000000000001</v>
      </c>
      <c r="S131">
        <f t="shared" si="49"/>
        <v>0</v>
      </c>
      <c r="T131">
        <f t="shared" si="50"/>
        <v>7.1428571428571425E-2</v>
      </c>
      <c r="U131">
        <f t="shared" si="51"/>
        <v>0.14285714285714285</v>
      </c>
      <c r="V131">
        <f t="shared" si="52"/>
        <v>7.1428571428571425E-2</v>
      </c>
      <c r="W131">
        <f t="shared" si="53"/>
        <v>7.1428571428571425E-2</v>
      </c>
      <c r="X131">
        <f t="shared" si="54"/>
        <v>7.1428571428571425E-2</v>
      </c>
      <c r="Y131">
        <f t="shared" si="55"/>
        <v>7.1428571428571425E-2</v>
      </c>
      <c r="Z131">
        <f t="shared" si="56"/>
        <v>0</v>
      </c>
      <c r="AA131">
        <v>18615</v>
      </c>
      <c r="AB131">
        <v>1.2</v>
      </c>
      <c r="AC131">
        <v>-1.5599999999999999E-2</v>
      </c>
      <c r="AD131">
        <f t="shared" si="57"/>
        <v>-2.1284140574615646</v>
      </c>
      <c r="AE131">
        <f t="shared" si="58"/>
        <v>7.8830498172965893</v>
      </c>
      <c r="AF131">
        <f t="shared" si="59"/>
        <v>7.8830498172965893</v>
      </c>
    </row>
    <row r="132" spans="1:32">
      <c r="A132" t="s">
        <v>145</v>
      </c>
      <c r="B132">
        <v>14</v>
      </c>
      <c r="C132" t="s">
        <v>186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25</v>
      </c>
      <c r="K132">
        <v>2.76</v>
      </c>
      <c r="L132">
        <v>481.657142857</v>
      </c>
      <c r="M132">
        <v>0.2</v>
      </c>
      <c r="N132">
        <v>1.20216139418E-2</v>
      </c>
      <c r="O132">
        <f t="shared" si="48"/>
        <v>1.6138540994219668</v>
      </c>
      <c r="P132">
        <v>14</v>
      </c>
      <c r="Q132">
        <v>18022</v>
      </c>
      <c r="R132">
        <v>1.99959</v>
      </c>
      <c r="S132">
        <f t="shared" si="49"/>
        <v>0</v>
      </c>
      <c r="T132">
        <f t="shared" si="50"/>
        <v>7.1428571428571425E-2</v>
      </c>
      <c r="U132">
        <f t="shared" si="51"/>
        <v>7.1428571428571425E-2</v>
      </c>
      <c r="V132">
        <f t="shared" si="52"/>
        <v>7.1428571428571425E-2</v>
      </c>
      <c r="W132">
        <f t="shared" si="53"/>
        <v>7.1428571428571425E-2</v>
      </c>
      <c r="X132">
        <f t="shared" si="54"/>
        <v>7.1428571428571425E-2</v>
      </c>
      <c r="Y132">
        <f t="shared" si="55"/>
        <v>7.1428571428571425E-2</v>
      </c>
      <c r="Z132">
        <f t="shared" si="56"/>
        <v>0</v>
      </c>
      <c r="AA132">
        <v>18022</v>
      </c>
      <c r="AB132">
        <v>2.8</v>
      </c>
      <c r="AC132">
        <v>1.2E-2</v>
      </c>
      <c r="AD132">
        <f t="shared" si="57"/>
        <v>1.6109525132666078</v>
      </c>
      <c r="AE132">
        <f t="shared" si="58"/>
        <v>11.442926792629809</v>
      </c>
      <c r="AF132">
        <f t="shared" si="59"/>
        <v>11.442926792629809</v>
      </c>
    </row>
    <row r="133" spans="1:32">
      <c r="A133" t="s">
        <v>79</v>
      </c>
      <c r="B133">
        <v>14</v>
      </c>
      <c r="C133" t="s">
        <v>186</v>
      </c>
      <c r="D133">
        <v>11</v>
      </c>
      <c r="E133">
        <v>1</v>
      </c>
      <c r="F133">
        <v>12</v>
      </c>
      <c r="G133">
        <v>11</v>
      </c>
      <c r="H133">
        <v>12</v>
      </c>
      <c r="I133">
        <v>11</v>
      </c>
      <c r="J133">
        <v>6.1</v>
      </c>
      <c r="K133">
        <v>9.8699999999999992</v>
      </c>
      <c r="L133">
        <v>896.58928571399997</v>
      </c>
      <c r="M133">
        <v>0.37</v>
      </c>
      <c r="N133">
        <v>-7.2470979153400001E-3</v>
      </c>
      <c r="O133">
        <f t="shared" si="48"/>
        <v>-1.0329593502166374</v>
      </c>
      <c r="P133">
        <v>14</v>
      </c>
      <c r="Q133">
        <v>20316</v>
      </c>
      <c r="R133">
        <v>1.8011999999999999</v>
      </c>
      <c r="S133">
        <f t="shared" si="49"/>
        <v>0</v>
      </c>
      <c r="T133">
        <f t="shared" si="50"/>
        <v>0.7857142857142857</v>
      </c>
      <c r="U133">
        <f t="shared" si="51"/>
        <v>7.1428571428571425E-2</v>
      </c>
      <c r="V133">
        <f t="shared" si="52"/>
        <v>0.8571428571428571</v>
      </c>
      <c r="W133">
        <f t="shared" si="53"/>
        <v>0.7857142857142857</v>
      </c>
      <c r="X133">
        <f t="shared" si="54"/>
        <v>0.8571428571428571</v>
      </c>
      <c r="Y133">
        <f t="shared" si="55"/>
        <v>0.7857142857142857</v>
      </c>
      <c r="Z133">
        <f t="shared" si="56"/>
        <v>7.1428571428571397E-2</v>
      </c>
      <c r="AA133">
        <v>20316</v>
      </c>
      <c r="AB133">
        <v>9.9</v>
      </c>
      <c r="AC133">
        <v>-7.3000000000000001E-3</v>
      </c>
      <c r="AD133">
        <f t="shared" si="57"/>
        <v>-1.0404997068716551</v>
      </c>
      <c r="AE133">
        <f t="shared" si="58"/>
        <v>8.918744279058183</v>
      </c>
      <c r="AF133">
        <f t="shared" si="59"/>
        <v>8.918744279058183</v>
      </c>
    </row>
    <row r="134" spans="1:32">
      <c r="A134" t="s">
        <v>80</v>
      </c>
      <c r="B134">
        <v>14</v>
      </c>
      <c r="C134" t="s">
        <v>186</v>
      </c>
      <c r="D134">
        <v>12</v>
      </c>
      <c r="E134">
        <v>6</v>
      </c>
      <c r="F134">
        <v>13</v>
      </c>
      <c r="G134">
        <v>13</v>
      </c>
      <c r="H134">
        <v>13</v>
      </c>
      <c r="I134">
        <v>12</v>
      </c>
      <c r="J134">
        <v>4.8</v>
      </c>
      <c r="K134">
        <v>10.44</v>
      </c>
      <c r="L134">
        <v>1264.0507142900001</v>
      </c>
      <c r="M134">
        <v>0.61</v>
      </c>
      <c r="N134">
        <v>9.8568050175600001E-3</v>
      </c>
      <c r="O134">
        <f t="shared" si="48"/>
        <v>1.3186401186239731</v>
      </c>
      <c r="P134">
        <v>14</v>
      </c>
      <c r="Q134">
        <v>17897</v>
      </c>
      <c r="R134">
        <v>1.8975299999999999</v>
      </c>
      <c r="S134">
        <f t="shared" si="49"/>
        <v>0</v>
      </c>
      <c r="T134">
        <f t="shared" si="50"/>
        <v>0.8571428571428571</v>
      </c>
      <c r="U134">
        <f t="shared" si="51"/>
        <v>0.42857142857142855</v>
      </c>
      <c r="V134">
        <f t="shared" si="52"/>
        <v>0.9285714285714286</v>
      </c>
      <c r="W134">
        <f t="shared" si="53"/>
        <v>0.9285714285714286</v>
      </c>
      <c r="X134">
        <f t="shared" si="54"/>
        <v>0.9285714285714286</v>
      </c>
      <c r="Y134">
        <f t="shared" si="55"/>
        <v>0.8571428571428571</v>
      </c>
      <c r="Z134">
        <f t="shared" si="56"/>
        <v>7.1428571428571508E-2</v>
      </c>
      <c r="AA134">
        <v>17897</v>
      </c>
      <c r="AB134">
        <v>10.4</v>
      </c>
      <c r="AC134">
        <v>9.7999999999999997E-3</v>
      </c>
      <c r="AD134">
        <f t="shared" si="57"/>
        <v>1.31104076214281</v>
      </c>
      <c r="AE134">
        <f t="shared" si="58"/>
        <v>11.157410805559953</v>
      </c>
      <c r="AF134">
        <f t="shared" si="59"/>
        <v>11.157410805559953</v>
      </c>
    </row>
    <row r="135" spans="1:32">
      <c r="A135" t="s">
        <v>81</v>
      </c>
      <c r="B135">
        <v>14</v>
      </c>
      <c r="C135" t="s">
        <v>186</v>
      </c>
      <c r="D135">
        <v>13</v>
      </c>
      <c r="E135">
        <v>11</v>
      </c>
      <c r="F135">
        <v>13</v>
      </c>
      <c r="G135">
        <v>13</v>
      </c>
      <c r="H135">
        <v>13</v>
      </c>
      <c r="I135">
        <v>13</v>
      </c>
      <c r="J135">
        <v>4.3</v>
      </c>
      <c r="K135">
        <v>9.51</v>
      </c>
      <c r="L135">
        <v>661.26357142899997</v>
      </c>
      <c r="M135">
        <v>0.71</v>
      </c>
      <c r="N135">
        <v>1.9638755528400002E-2</v>
      </c>
      <c r="O135">
        <f t="shared" si="48"/>
        <v>1.7863712566426557</v>
      </c>
      <c r="P135">
        <v>14</v>
      </c>
      <c r="Q135">
        <v>8274</v>
      </c>
      <c r="R135">
        <v>2.0008599999999999</v>
      </c>
      <c r="S135">
        <f t="shared" si="49"/>
        <v>0</v>
      </c>
      <c r="T135">
        <f t="shared" si="50"/>
        <v>0.9285714285714286</v>
      </c>
      <c r="U135">
        <f t="shared" si="51"/>
        <v>0.7857142857142857</v>
      </c>
      <c r="V135">
        <f t="shared" si="52"/>
        <v>0.9285714285714286</v>
      </c>
      <c r="W135">
        <f t="shared" si="53"/>
        <v>0.9285714285714286</v>
      </c>
      <c r="X135">
        <f t="shared" si="54"/>
        <v>0.9285714285714286</v>
      </c>
      <c r="Y135">
        <f t="shared" si="55"/>
        <v>0.9285714285714286</v>
      </c>
      <c r="Z135">
        <f t="shared" si="56"/>
        <v>0</v>
      </c>
      <c r="AA135">
        <v>8274</v>
      </c>
      <c r="AB135">
        <v>9.5</v>
      </c>
      <c r="AC135">
        <v>1.95E-2</v>
      </c>
      <c r="AD135">
        <f t="shared" si="57"/>
        <v>1.7737498414376252</v>
      </c>
      <c r="AE135">
        <f t="shared" si="58"/>
        <v>11.597909849048618</v>
      </c>
      <c r="AF135">
        <f t="shared" si="59"/>
        <v>11.597909849048618</v>
      </c>
    </row>
    <row r="136" spans="1:32">
      <c r="A136" t="s">
        <v>82</v>
      </c>
      <c r="B136">
        <v>14</v>
      </c>
      <c r="C136" t="s">
        <v>186</v>
      </c>
      <c r="D136">
        <v>14</v>
      </c>
      <c r="E136">
        <v>10</v>
      </c>
      <c r="F136">
        <v>9</v>
      </c>
      <c r="G136">
        <v>9</v>
      </c>
      <c r="H136">
        <v>14</v>
      </c>
      <c r="I136">
        <v>14</v>
      </c>
      <c r="J136">
        <v>3.2</v>
      </c>
      <c r="K136">
        <v>11.3</v>
      </c>
      <c r="L136">
        <v>757.46571428599998</v>
      </c>
      <c r="M136">
        <v>0.81</v>
      </c>
      <c r="N136">
        <v>6.1518005625400003E-2</v>
      </c>
      <c r="O136">
        <f t="shared" si="48"/>
        <v>5.6999677335444732</v>
      </c>
      <c r="P136">
        <v>14</v>
      </c>
      <c r="Q136">
        <v>8585</v>
      </c>
      <c r="R136">
        <v>2.0008599999999999</v>
      </c>
      <c r="S136">
        <f t="shared" si="49"/>
        <v>0</v>
      </c>
      <c r="T136">
        <f t="shared" si="50"/>
        <v>1</v>
      </c>
      <c r="U136">
        <f t="shared" si="51"/>
        <v>0.7142857142857143</v>
      </c>
      <c r="V136">
        <f t="shared" si="52"/>
        <v>0.6428571428571429</v>
      </c>
      <c r="W136">
        <f t="shared" si="53"/>
        <v>0.6428571428571429</v>
      </c>
      <c r="X136">
        <f t="shared" si="54"/>
        <v>1</v>
      </c>
      <c r="Y136">
        <f t="shared" si="55"/>
        <v>1</v>
      </c>
      <c r="Z136">
        <f t="shared" si="56"/>
        <v>-0.3571428571428571</v>
      </c>
      <c r="AA136">
        <v>8585</v>
      </c>
      <c r="AB136">
        <v>11.3</v>
      </c>
      <c r="AC136">
        <v>6.1800000000000001E-2</v>
      </c>
      <c r="AD136">
        <f t="shared" si="57"/>
        <v>5.7260959998938192</v>
      </c>
      <c r="AE136">
        <f t="shared" si="58"/>
        <v>15.360543391898915</v>
      </c>
      <c r="AF136">
        <f t="shared" si="59"/>
        <v>15.360543391898915</v>
      </c>
    </row>
    <row r="137" spans="1:32">
      <c r="A137" t="s">
        <v>148</v>
      </c>
      <c r="B137">
        <v>14</v>
      </c>
      <c r="C137" t="s">
        <v>186</v>
      </c>
      <c r="D137">
        <v>11</v>
      </c>
      <c r="E137">
        <v>11</v>
      </c>
      <c r="F137">
        <v>14</v>
      </c>
      <c r="G137">
        <v>14</v>
      </c>
      <c r="H137">
        <v>14</v>
      </c>
      <c r="I137">
        <v>14</v>
      </c>
      <c r="J137">
        <v>2.7</v>
      </c>
      <c r="K137">
        <v>13.08</v>
      </c>
      <c r="L137">
        <v>1087.6785714299999</v>
      </c>
      <c r="M137">
        <v>1.25</v>
      </c>
      <c r="N137">
        <v>6.2669210672E-2</v>
      </c>
      <c r="O137">
        <f t="shared" si="48"/>
        <v>5.7883421669845765</v>
      </c>
      <c r="P137">
        <v>14</v>
      </c>
      <c r="Q137">
        <v>8531</v>
      </c>
      <c r="R137">
        <v>2.0510700000000002</v>
      </c>
      <c r="S137">
        <f t="shared" si="49"/>
        <v>0</v>
      </c>
      <c r="T137">
        <f t="shared" si="50"/>
        <v>0.7857142857142857</v>
      </c>
      <c r="U137">
        <f t="shared" si="51"/>
        <v>0.7857142857142857</v>
      </c>
      <c r="V137">
        <f t="shared" si="52"/>
        <v>1</v>
      </c>
      <c r="W137">
        <f t="shared" si="53"/>
        <v>1</v>
      </c>
      <c r="X137">
        <f t="shared" si="54"/>
        <v>1</v>
      </c>
      <c r="Y137">
        <f t="shared" si="55"/>
        <v>1</v>
      </c>
      <c r="Z137">
        <f t="shared" si="56"/>
        <v>0</v>
      </c>
      <c r="AA137">
        <v>8531</v>
      </c>
      <c r="AB137">
        <v>13.1</v>
      </c>
      <c r="AC137">
        <v>6.25E-2</v>
      </c>
      <c r="AD137">
        <f t="shared" si="57"/>
        <v>5.7727132918585173</v>
      </c>
      <c r="AE137">
        <f t="shared" si="58"/>
        <v>15.404923053849307</v>
      </c>
      <c r="AF137">
        <f t="shared" si="59"/>
        <v>15.404923053849307</v>
      </c>
    </row>
    <row r="138" spans="1:32">
      <c r="A138" t="s">
        <v>146</v>
      </c>
      <c r="B138">
        <v>14</v>
      </c>
      <c r="C138" t="s">
        <v>186</v>
      </c>
      <c r="D138">
        <v>10</v>
      </c>
      <c r="E138">
        <v>10</v>
      </c>
      <c r="F138">
        <v>10</v>
      </c>
      <c r="G138">
        <v>10</v>
      </c>
      <c r="H138">
        <v>10</v>
      </c>
      <c r="I138">
        <v>14</v>
      </c>
      <c r="J138">
        <v>5</v>
      </c>
      <c r="K138">
        <v>13.95</v>
      </c>
      <c r="L138">
        <v>1403.64142857</v>
      </c>
      <c r="M138">
        <v>0.57999999999999996</v>
      </c>
      <c r="N138">
        <v>1.2454257003099999E-2</v>
      </c>
      <c r="O138">
        <f t="shared" si="48"/>
        <v>1.7510525902797662</v>
      </c>
      <c r="P138">
        <v>14</v>
      </c>
      <c r="Q138">
        <v>19768</v>
      </c>
      <c r="R138">
        <v>1.9991099999999999</v>
      </c>
      <c r="S138">
        <f t="shared" si="49"/>
        <v>0</v>
      </c>
      <c r="T138">
        <f t="shared" si="50"/>
        <v>0.7142857142857143</v>
      </c>
      <c r="U138">
        <f t="shared" si="51"/>
        <v>0.7142857142857143</v>
      </c>
      <c r="V138">
        <f t="shared" si="52"/>
        <v>0.7142857142857143</v>
      </c>
      <c r="W138">
        <f t="shared" si="53"/>
        <v>0.7142857142857143</v>
      </c>
      <c r="X138">
        <f t="shared" si="54"/>
        <v>0.7142857142857143</v>
      </c>
      <c r="Y138">
        <f t="shared" si="55"/>
        <v>1</v>
      </c>
      <c r="Z138">
        <f t="shared" si="56"/>
        <v>-0.2857142857142857</v>
      </c>
      <c r="AA138">
        <v>19768</v>
      </c>
      <c r="AB138">
        <v>13.9</v>
      </c>
      <c r="AC138">
        <v>1.24E-2</v>
      </c>
      <c r="AD138">
        <f t="shared" si="57"/>
        <v>1.7434241251055351</v>
      </c>
      <c r="AE138">
        <f t="shared" si="58"/>
        <v>11.569039767100469</v>
      </c>
      <c r="AF138">
        <f t="shared" si="59"/>
        <v>11.569039767100469</v>
      </c>
    </row>
    <row r="139" spans="1:32">
      <c r="A139" t="s">
        <v>142</v>
      </c>
      <c r="B139">
        <v>14</v>
      </c>
      <c r="C139" t="s">
        <v>186</v>
      </c>
      <c r="D139">
        <v>11</v>
      </c>
      <c r="E139">
        <v>11</v>
      </c>
      <c r="F139">
        <v>11</v>
      </c>
      <c r="G139">
        <v>11</v>
      </c>
      <c r="H139">
        <v>11</v>
      </c>
      <c r="I139">
        <v>14</v>
      </c>
      <c r="J139">
        <v>4.8</v>
      </c>
      <c r="K139">
        <v>34.56</v>
      </c>
      <c r="L139">
        <v>4515.4914285699997</v>
      </c>
      <c r="M139">
        <v>0.92</v>
      </c>
      <c r="N139">
        <v>0.115111685325</v>
      </c>
      <c r="O139">
        <f t="shared" si="48"/>
        <v>23.608561968857682</v>
      </c>
      <c r="P139">
        <v>14</v>
      </c>
      <c r="Q139">
        <v>42063</v>
      </c>
      <c r="R139">
        <v>1.23</v>
      </c>
      <c r="S139">
        <f t="shared" si="49"/>
        <v>0</v>
      </c>
      <c r="T139">
        <f t="shared" si="50"/>
        <v>0.7857142857142857</v>
      </c>
      <c r="U139">
        <f t="shared" si="51"/>
        <v>0.7857142857142857</v>
      </c>
      <c r="V139">
        <f t="shared" si="52"/>
        <v>0.7857142857142857</v>
      </c>
      <c r="W139">
        <f t="shared" si="53"/>
        <v>0.7857142857142857</v>
      </c>
      <c r="X139">
        <f t="shared" si="54"/>
        <v>0.7857142857142857</v>
      </c>
      <c r="Y139">
        <f t="shared" si="55"/>
        <v>1</v>
      </c>
      <c r="Z139">
        <f t="shared" si="56"/>
        <v>-0.2142857142857143</v>
      </c>
      <c r="AA139">
        <v>42063</v>
      </c>
      <c r="AB139">
        <v>34.6</v>
      </c>
      <c r="AC139">
        <v>0.11509999999999999</v>
      </c>
      <c r="AD139">
        <f t="shared" si="57"/>
        <v>23.606165394447274</v>
      </c>
      <c r="AE139">
        <f t="shared" si="58"/>
        <v>32.382369455513803</v>
      </c>
      <c r="AF139">
        <f t="shared" si="59"/>
        <v>20</v>
      </c>
    </row>
    <row r="140" spans="1:32">
      <c r="A140" t="s">
        <v>143</v>
      </c>
      <c r="B140">
        <v>14</v>
      </c>
      <c r="C140" t="s">
        <v>186</v>
      </c>
      <c r="D140">
        <v>11</v>
      </c>
      <c r="E140">
        <v>11</v>
      </c>
      <c r="F140">
        <v>11</v>
      </c>
      <c r="G140">
        <v>11</v>
      </c>
      <c r="H140">
        <v>11</v>
      </c>
      <c r="I140">
        <v>14</v>
      </c>
      <c r="J140">
        <v>2</v>
      </c>
      <c r="K140">
        <v>39.76</v>
      </c>
      <c r="L140">
        <v>8050.03857143</v>
      </c>
      <c r="M140">
        <v>2.06</v>
      </c>
      <c r="N140">
        <v>0.21880575282100001</v>
      </c>
      <c r="O140">
        <f t="shared" si="48"/>
        <v>41.702447829944973</v>
      </c>
      <c r="P140">
        <v>14</v>
      </c>
      <c r="Q140">
        <v>36325</v>
      </c>
      <c r="R140">
        <v>1.34</v>
      </c>
      <c r="S140">
        <f t="shared" si="49"/>
        <v>0</v>
      </c>
      <c r="T140">
        <f t="shared" si="50"/>
        <v>0.7857142857142857</v>
      </c>
      <c r="U140">
        <f t="shared" si="51"/>
        <v>0.7857142857142857</v>
      </c>
      <c r="V140">
        <f t="shared" si="52"/>
        <v>0.7857142857142857</v>
      </c>
      <c r="W140">
        <f t="shared" si="53"/>
        <v>0.7857142857142857</v>
      </c>
      <c r="X140">
        <f t="shared" si="54"/>
        <v>0.7857142857142857</v>
      </c>
      <c r="Y140">
        <f t="shared" si="55"/>
        <v>1</v>
      </c>
      <c r="Z140">
        <f t="shared" si="56"/>
        <v>-0.2142857142857143</v>
      </c>
      <c r="AA140">
        <v>36325</v>
      </c>
      <c r="AB140">
        <v>39.799999999999997</v>
      </c>
      <c r="AC140">
        <v>0.21879999999999999</v>
      </c>
      <c r="AD140">
        <f t="shared" si="57"/>
        <v>41.701351392970466</v>
      </c>
      <c r="AE140">
        <f t="shared" si="58"/>
        <v>49.608986526107884</v>
      </c>
      <c r="AF140">
        <f t="shared" si="59"/>
        <v>20</v>
      </c>
    </row>
    <row r="141" spans="1:32">
      <c r="A141" t="s">
        <v>144</v>
      </c>
      <c r="B141">
        <v>14</v>
      </c>
      <c r="C141" t="s">
        <v>186</v>
      </c>
      <c r="D141">
        <v>11</v>
      </c>
      <c r="E141">
        <v>11</v>
      </c>
      <c r="F141">
        <v>11</v>
      </c>
      <c r="G141">
        <v>11</v>
      </c>
      <c r="H141">
        <v>11</v>
      </c>
      <c r="I141">
        <v>14</v>
      </c>
      <c r="J141">
        <v>1.9</v>
      </c>
      <c r="K141">
        <v>40.72</v>
      </c>
      <c r="L141">
        <v>8379.2657142900007</v>
      </c>
      <c r="M141">
        <v>1.32</v>
      </c>
      <c r="N141">
        <v>0.145448679936</v>
      </c>
      <c r="O141">
        <f t="shared" si="48"/>
        <v>34.547659238477507</v>
      </c>
      <c r="P141">
        <v>14</v>
      </c>
      <c r="Q141">
        <v>56418</v>
      </c>
      <c r="R141">
        <v>1.2262299999999999</v>
      </c>
      <c r="S141">
        <f t="shared" si="49"/>
        <v>0</v>
      </c>
      <c r="T141">
        <f t="shared" si="50"/>
        <v>0.7857142857142857</v>
      </c>
      <c r="U141">
        <f t="shared" si="51"/>
        <v>0.7857142857142857</v>
      </c>
      <c r="V141">
        <f t="shared" si="52"/>
        <v>0.7857142857142857</v>
      </c>
      <c r="W141">
        <f t="shared" si="53"/>
        <v>0.7857142857142857</v>
      </c>
      <c r="X141">
        <f t="shared" si="54"/>
        <v>0.7857142857142857</v>
      </c>
      <c r="Y141">
        <f t="shared" si="55"/>
        <v>1</v>
      </c>
      <c r="Z141">
        <f t="shared" si="56"/>
        <v>-0.2142857142857143</v>
      </c>
      <c r="AA141">
        <v>56418</v>
      </c>
      <c r="AB141">
        <v>40.700000000000003</v>
      </c>
      <c r="AC141">
        <v>0.14549999999999999</v>
      </c>
      <c r="AD141">
        <f t="shared" si="57"/>
        <v>34.559849023107724</v>
      </c>
      <c r="AE141">
        <f t="shared" si="58"/>
        <v>42.810276269998553</v>
      </c>
      <c r="AF141">
        <f t="shared" si="59"/>
        <v>20</v>
      </c>
    </row>
    <row r="142" spans="1:32">
      <c r="A142" t="s">
        <v>85</v>
      </c>
      <c r="B142">
        <v>16</v>
      </c>
      <c r="C142" t="s">
        <v>186</v>
      </c>
      <c r="D142">
        <v>9</v>
      </c>
      <c r="E142">
        <v>10</v>
      </c>
      <c r="F142">
        <v>13</v>
      </c>
      <c r="G142">
        <v>8</v>
      </c>
      <c r="H142">
        <v>14</v>
      </c>
      <c r="I142">
        <v>13</v>
      </c>
      <c r="J142">
        <v>4</v>
      </c>
      <c r="K142">
        <v>11.6</v>
      </c>
      <c r="L142">
        <v>1235.723125</v>
      </c>
      <c r="M142">
        <v>0.91</v>
      </c>
      <c r="N142">
        <v>2.72298829198E-2</v>
      </c>
      <c r="O142">
        <f t="shared" si="48"/>
        <v>2.9965245875068423</v>
      </c>
      <c r="P142">
        <v>16</v>
      </c>
      <c r="Q142">
        <v>12110</v>
      </c>
      <c r="R142">
        <v>1.83769</v>
      </c>
      <c r="S142">
        <f t="shared" si="49"/>
        <v>0</v>
      </c>
      <c r="T142">
        <f t="shared" si="50"/>
        <v>0.5625</v>
      </c>
      <c r="U142">
        <f t="shared" si="51"/>
        <v>0.625</v>
      </c>
      <c r="V142">
        <f t="shared" si="52"/>
        <v>0.8125</v>
      </c>
      <c r="W142">
        <f t="shared" si="53"/>
        <v>0.5</v>
      </c>
      <c r="X142">
        <f t="shared" si="54"/>
        <v>0.875</v>
      </c>
      <c r="Y142">
        <f t="shared" si="55"/>
        <v>0.8125</v>
      </c>
      <c r="Z142">
        <f t="shared" si="56"/>
        <v>0</v>
      </c>
      <c r="AA142">
        <v>12110</v>
      </c>
      <c r="AB142">
        <v>11.6</v>
      </c>
      <c r="AC142">
        <v>2.7199999999999998E-2</v>
      </c>
      <c r="AD142">
        <f t="shared" si="57"/>
        <v>2.9932361082948331</v>
      </c>
      <c r="AE142">
        <f t="shared" si="58"/>
        <v>12.75886077509668</v>
      </c>
      <c r="AF142">
        <f t="shared" si="59"/>
        <v>12.75886077509668</v>
      </c>
    </row>
    <row r="143" spans="1:32">
      <c r="A143" t="s">
        <v>83</v>
      </c>
      <c r="B143">
        <v>16</v>
      </c>
      <c r="C143" t="s">
        <v>186</v>
      </c>
      <c r="D143">
        <v>14</v>
      </c>
      <c r="E143">
        <v>2</v>
      </c>
      <c r="F143">
        <v>13</v>
      </c>
      <c r="G143">
        <v>14</v>
      </c>
      <c r="H143">
        <v>13</v>
      </c>
      <c r="I143">
        <v>14</v>
      </c>
      <c r="J143">
        <v>7.2</v>
      </c>
      <c r="K143">
        <v>8.92</v>
      </c>
      <c r="L143">
        <v>861.54750000000001</v>
      </c>
      <c r="M143">
        <v>0.33</v>
      </c>
      <c r="N143">
        <v>2.48061449318E-2</v>
      </c>
      <c r="O143">
        <f t="shared" si="48"/>
        <v>3.9419141994320217</v>
      </c>
      <c r="P143">
        <v>16</v>
      </c>
      <c r="Q143">
        <v>25252</v>
      </c>
      <c r="R143">
        <v>1.7012799999999999</v>
      </c>
      <c r="S143">
        <f t="shared" si="49"/>
        <v>0</v>
      </c>
      <c r="T143">
        <f t="shared" si="50"/>
        <v>0.875</v>
      </c>
      <c r="U143">
        <f t="shared" si="51"/>
        <v>0.125</v>
      </c>
      <c r="V143">
        <f t="shared" si="52"/>
        <v>0.8125</v>
      </c>
      <c r="W143">
        <f t="shared" si="53"/>
        <v>0.875</v>
      </c>
      <c r="X143">
        <f t="shared" si="54"/>
        <v>0.8125</v>
      </c>
      <c r="Y143">
        <f t="shared" si="55"/>
        <v>0.875</v>
      </c>
      <c r="Z143">
        <f t="shared" si="56"/>
        <v>-6.25E-2</v>
      </c>
      <c r="AA143">
        <v>25252</v>
      </c>
      <c r="AB143">
        <v>8.9</v>
      </c>
      <c r="AC143">
        <v>2.4799999999999999E-2</v>
      </c>
      <c r="AD143">
        <f t="shared" si="57"/>
        <v>3.9409377158234817</v>
      </c>
      <c r="AE143">
        <f t="shared" si="58"/>
        <v>13.661072705463953</v>
      </c>
      <c r="AF143">
        <f t="shared" si="59"/>
        <v>13.661072705463953</v>
      </c>
    </row>
    <row r="144" spans="1:32">
      <c r="A144" t="s">
        <v>84</v>
      </c>
      <c r="B144">
        <v>16</v>
      </c>
      <c r="C144" t="s">
        <v>186</v>
      </c>
      <c r="D144">
        <v>14</v>
      </c>
      <c r="E144">
        <v>9</v>
      </c>
      <c r="F144">
        <v>14</v>
      </c>
      <c r="G144">
        <v>14</v>
      </c>
      <c r="H144">
        <v>14</v>
      </c>
      <c r="I144">
        <v>14</v>
      </c>
      <c r="J144">
        <v>5.3</v>
      </c>
      <c r="K144">
        <v>9.76</v>
      </c>
      <c r="L144">
        <v>1149.115</v>
      </c>
      <c r="M144">
        <v>0.44</v>
      </c>
      <c r="N144">
        <v>-8.9266894944600001E-4</v>
      </c>
      <c r="O144">
        <f t="shared" si="48"/>
        <v>-0.14300545425689251</v>
      </c>
      <c r="P144">
        <v>16</v>
      </c>
      <c r="Q144">
        <v>25664</v>
      </c>
      <c r="R144">
        <v>1.69879</v>
      </c>
      <c r="S144">
        <f t="shared" si="49"/>
        <v>0</v>
      </c>
      <c r="T144">
        <f t="shared" si="50"/>
        <v>0.875</v>
      </c>
      <c r="U144">
        <f t="shared" si="51"/>
        <v>0.5625</v>
      </c>
      <c r="V144">
        <f t="shared" si="52"/>
        <v>0.875</v>
      </c>
      <c r="W144">
        <f t="shared" si="53"/>
        <v>0.875</v>
      </c>
      <c r="X144">
        <f t="shared" si="54"/>
        <v>0.875</v>
      </c>
      <c r="Y144">
        <f t="shared" si="55"/>
        <v>0.875</v>
      </c>
      <c r="Z144">
        <f t="shared" si="56"/>
        <v>0</v>
      </c>
      <c r="AA144">
        <v>25664</v>
      </c>
      <c r="AB144">
        <v>9.8000000000000007</v>
      </c>
      <c r="AC144">
        <v>-8.9999999999999998E-4</v>
      </c>
      <c r="AD144">
        <f t="shared" si="57"/>
        <v>-0.14417988764040568</v>
      </c>
      <c r="AE144">
        <f t="shared" si="58"/>
        <v>9.7720407469663328</v>
      </c>
      <c r="AF144">
        <f t="shared" si="59"/>
        <v>9.7720407469663328</v>
      </c>
    </row>
    <row r="145" spans="1:32">
      <c r="A145" t="s">
        <v>86</v>
      </c>
      <c r="B145">
        <v>16</v>
      </c>
      <c r="C145" t="s">
        <v>189</v>
      </c>
      <c r="D145">
        <v>16</v>
      </c>
      <c r="E145">
        <v>12</v>
      </c>
      <c r="F145">
        <v>12</v>
      </c>
      <c r="G145">
        <v>10</v>
      </c>
      <c r="H145">
        <v>11</v>
      </c>
      <c r="I145">
        <v>16</v>
      </c>
      <c r="J145">
        <v>3.2</v>
      </c>
      <c r="K145">
        <v>10.59</v>
      </c>
      <c r="L145">
        <v>1205.4493749999999</v>
      </c>
      <c r="M145">
        <v>0.89</v>
      </c>
      <c r="N145">
        <v>3.0750229448500001E-2</v>
      </c>
      <c r="O145">
        <f t="shared" si="48"/>
        <v>3.7961279685626308</v>
      </c>
      <c r="P145">
        <v>16</v>
      </c>
      <c r="Q145">
        <v>15240</v>
      </c>
      <c r="R145">
        <v>2.10006</v>
      </c>
      <c r="S145">
        <f t="shared" si="49"/>
        <v>0</v>
      </c>
      <c r="T145">
        <f t="shared" si="50"/>
        <v>1</v>
      </c>
      <c r="U145">
        <f t="shared" si="51"/>
        <v>0.75</v>
      </c>
      <c r="V145">
        <f t="shared" si="52"/>
        <v>0.75</v>
      </c>
      <c r="W145">
        <f t="shared" si="53"/>
        <v>0.625</v>
      </c>
      <c r="X145">
        <f t="shared" si="54"/>
        <v>0.6875</v>
      </c>
      <c r="Y145">
        <f t="shared" si="55"/>
        <v>1</v>
      </c>
      <c r="Z145">
        <f t="shared" si="56"/>
        <v>-0.25</v>
      </c>
      <c r="AA145">
        <v>15240</v>
      </c>
      <c r="AB145">
        <v>10.6</v>
      </c>
      <c r="AC145">
        <v>3.0800000000000001E-2</v>
      </c>
      <c r="AD145">
        <f t="shared" si="57"/>
        <v>3.8022721627995018</v>
      </c>
      <c r="AE145">
        <f t="shared" si="58"/>
        <v>13.529063098985125</v>
      </c>
      <c r="AF145">
        <f t="shared" si="59"/>
        <v>13.529063098985125</v>
      </c>
    </row>
    <row r="146" spans="1:32">
      <c r="A146" t="s">
        <v>149</v>
      </c>
      <c r="B146">
        <v>18</v>
      </c>
      <c r="C146" t="s">
        <v>186</v>
      </c>
      <c r="D146">
        <v>17</v>
      </c>
      <c r="E146">
        <v>15</v>
      </c>
      <c r="F146">
        <v>17</v>
      </c>
      <c r="G146">
        <v>17</v>
      </c>
      <c r="H146">
        <v>17</v>
      </c>
      <c r="I146">
        <v>17</v>
      </c>
      <c r="J146">
        <v>17.8</v>
      </c>
      <c r="K146">
        <v>23.48</v>
      </c>
      <c r="L146">
        <v>2722.2666666700002</v>
      </c>
      <c r="M146">
        <v>0.48</v>
      </c>
      <c r="N146">
        <v>2.8181873452E-2</v>
      </c>
      <c r="O146">
        <f t="shared" si="48"/>
        <v>6.9563573793873834</v>
      </c>
      <c r="P146">
        <v>18</v>
      </c>
      <c r="Q146">
        <v>60929</v>
      </c>
      <c r="R146">
        <v>1.4999899999999999</v>
      </c>
      <c r="S146">
        <f t="shared" si="49"/>
        <v>0</v>
      </c>
      <c r="T146">
        <f t="shared" si="50"/>
        <v>0.94444444444444442</v>
      </c>
      <c r="U146">
        <f t="shared" si="51"/>
        <v>0.83333333333333337</v>
      </c>
      <c r="V146">
        <f t="shared" si="52"/>
        <v>0.94444444444444442</v>
      </c>
      <c r="W146">
        <f t="shared" si="53"/>
        <v>0.94444444444444442</v>
      </c>
      <c r="X146">
        <f t="shared" si="54"/>
        <v>0.94444444444444442</v>
      </c>
      <c r="Y146">
        <f t="shared" si="55"/>
        <v>0.94444444444444442</v>
      </c>
      <c r="Z146">
        <f t="shared" si="56"/>
        <v>0</v>
      </c>
      <c r="AA146">
        <v>60929</v>
      </c>
      <c r="AB146">
        <v>23.5</v>
      </c>
      <c r="AC146">
        <v>2.8199999999999999E-2</v>
      </c>
      <c r="AD146">
        <f t="shared" si="57"/>
        <v>6.9608317003070832</v>
      </c>
      <c r="AE146">
        <f t="shared" si="58"/>
        <v>16.536011778692341</v>
      </c>
      <c r="AF146">
        <f t="shared" si="59"/>
        <v>16.536011778692341</v>
      </c>
    </row>
    <row r="147" spans="1:32">
      <c r="A147" t="s">
        <v>150</v>
      </c>
      <c r="B147">
        <v>18</v>
      </c>
      <c r="C147" t="s">
        <v>186</v>
      </c>
      <c r="D147">
        <v>15</v>
      </c>
      <c r="E147">
        <v>15</v>
      </c>
      <c r="F147">
        <v>15</v>
      </c>
      <c r="G147">
        <v>15</v>
      </c>
      <c r="H147">
        <v>15</v>
      </c>
      <c r="I147">
        <v>18</v>
      </c>
      <c r="J147">
        <v>2.7</v>
      </c>
      <c r="K147">
        <v>35.979999999999997</v>
      </c>
      <c r="L147">
        <v>5584.0950000000003</v>
      </c>
      <c r="M147">
        <v>0.99</v>
      </c>
      <c r="N147">
        <v>0.156829731754</v>
      </c>
      <c r="O147">
        <f t="shared" si="48"/>
        <v>40.349458656318049</v>
      </c>
      <c r="P147">
        <v>18</v>
      </c>
      <c r="Q147">
        <v>66194</v>
      </c>
      <c r="R147">
        <v>1.5000100000000001</v>
      </c>
      <c r="S147">
        <f t="shared" si="49"/>
        <v>0</v>
      </c>
      <c r="T147">
        <f t="shared" si="50"/>
        <v>0.83333333333333337</v>
      </c>
      <c r="U147">
        <f t="shared" si="51"/>
        <v>0.83333333333333337</v>
      </c>
      <c r="V147">
        <f t="shared" si="52"/>
        <v>0.83333333333333337</v>
      </c>
      <c r="W147">
        <f t="shared" si="53"/>
        <v>0.83333333333333337</v>
      </c>
      <c r="X147">
        <f t="shared" si="54"/>
        <v>0.83333333333333337</v>
      </c>
      <c r="Y147">
        <f t="shared" si="55"/>
        <v>1</v>
      </c>
      <c r="Z147">
        <f t="shared" si="56"/>
        <v>-0.16666666666666663</v>
      </c>
      <c r="AA147">
        <v>66194</v>
      </c>
      <c r="AB147">
        <v>36</v>
      </c>
      <c r="AC147">
        <v>0.15679999999999999</v>
      </c>
      <c r="AD147">
        <f t="shared" si="57"/>
        <v>40.341809212775772</v>
      </c>
      <c r="AE147">
        <f t="shared" si="58"/>
        <v>48.314702370562536</v>
      </c>
      <c r="AF147">
        <f t="shared" si="59"/>
        <v>20</v>
      </c>
    </row>
    <row r="148" spans="1:32">
      <c r="A148" t="s">
        <v>151</v>
      </c>
      <c r="B148">
        <v>21</v>
      </c>
      <c r="C148" t="s">
        <v>186</v>
      </c>
      <c r="D148">
        <v>17</v>
      </c>
      <c r="E148">
        <v>15</v>
      </c>
      <c r="F148">
        <v>17</v>
      </c>
      <c r="G148">
        <v>16</v>
      </c>
      <c r="H148">
        <v>15</v>
      </c>
      <c r="I148">
        <v>20</v>
      </c>
      <c r="J148">
        <v>5.0999999999999996</v>
      </c>
      <c r="K148">
        <v>14.41</v>
      </c>
      <c r="L148">
        <v>1423.80857143</v>
      </c>
      <c r="M148">
        <v>0.66</v>
      </c>
      <c r="N148">
        <v>2.9620129422399999E-2</v>
      </c>
      <c r="O148">
        <f t="shared" si="48"/>
        <v>4.7794995311718438</v>
      </c>
      <c r="P148">
        <v>21</v>
      </c>
      <c r="Q148">
        <v>26037</v>
      </c>
      <c r="R148">
        <v>2.2500399999999998</v>
      </c>
      <c r="S148">
        <f t="shared" si="49"/>
        <v>0</v>
      </c>
      <c r="T148">
        <f t="shared" si="50"/>
        <v>0.80952380952380953</v>
      </c>
      <c r="U148">
        <f t="shared" si="51"/>
        <v>0.7142857142857143</v>
      </c>
      <c r="V148">
        <f t="shared" si="52"/>
        <v>0.80952380952380953</v>
      </c>
      <c r="W148">
        <f t="shared" si="53"/>
        <v>0.76190476190476186</v>
      </c>
      <c r="X148">
        <f t="shared" si="54"/>
        <v>0.7142857142857143</v>
      </c>
      <c r="Y148">
        <f t="shared" si="55"/>
        <v>0.95238095238095233</v>
      </c>
      <c r="Z148">
        <f t="shared" si="56"/>
        <v>-0.14285714285714279</v>
      </c>
      <c r="AA148">
        <v>26037</v>
      </c>
      <c r="AB148">
        <v>14.4</v>
      </c>
      <c r="AC148">
        <v>2.9600000000000001E-2</v>
      </c>
      <c r="AD148">
        <f t="shared" si="57"/>
        <v>4.7762514506671447</v>
      </c>
      <c r="AE148">
        <f t="shared" si="58"/>
        <v>14.456291381035122</v>
      </c>
      <c r="AF148">
        <f t="shared" si="59"/>
        <v>14.456291381035122</v>
      </c>
    </row>
    <row r="149" spans="1:32">
      <c r="A149" t="s">
        <v>152</v>
      </c>
      <c r="B149">
        <v>21</v>
      </c>
      <c r="C149" t="s">
        <v>186</v>
      </c>
      <c r="D149">
        <v>20</v>
      </c>
      <c r="E149">
        <v>20</v>
      </c>
      <c r="F149">
        <v>20</v>
      </c>
      <c r="G149">
        <v>20</v>
      </c>
      <c r="H149">
        <v>20</v>
      </c>
      <c r="I149">
        <v>21</v>
      </c>
      <c r="J149">
        <v>4.5999999999999996</v>
      </c>
      <c r="K149">
        <v>15.75</v>
      </c>
      <c r="L149">
        <v>1905.75904762</v>
      </c>
      <c r="M149">
        <v>0.83</v>
      </c>
      <c r="N149">
        <v>2.5653566345699999E-2</v>
      </c>
      <c r="O149">
        <f t="shared" si="48"/>
        <v>4.5369838850792252</v>
      </c>
      <c r="P149">
        <v>21</v>
      </c>
      <c r="Q149">
        <v>31278</v>
      </c>
      <c r="R149">
        <v>2.59938</v>
      </c>
      <c r="S149">
        <f t="shared" si="49"/>
        <v>0</v>
      </c>
      <c r="T149">
        <f t="shared" si="50"/>
        <v>0.95238095238095233</v>
      </c>
      <c r="U149">
        <f t="shared" si="51"/>
        <v>0.95238095238095233</v>
      </c>
      <c r="V149">
        <f t="shared" si="52"/>
        <v>0.95238095238095233</v>
      </c>
      <c r="W149">
        <f t="shared" si="53"/>
        <v>0.95238095238095233</v>
      </c>
      <c r="X149">
        <f t="shared" si="54"/>
        <v>0.95238095238095233</v>
      </c>
      <c r="Y149">
        <f t="shared" si="55"/>
        <v>1</v>
      </c>
      <c r="Z149">
        <f t="shared" si="56"/>
        <v>-4.7619047619047672E-2</v>
      </c>
      <c r="AA149">
        <v>31278</v>
      </c>
      <c r="AB149">
        <v>15.8</v>
      </c>
      <c r="AC149">
        <v>2.5700000000000001E-2</v>
      </c>
      <c r="AD149">
        <f t="shared" si="57"/>
        <v>4.5451959495713714</v>
      </c>
      <c r="AE149">
        <f t="shared" si="58"/>
        <v>14.236326543991945</v>
      </c>
      <c r="AF149">
        <f t="shared" si="59"/>
        <v>14.236326543991945</v>
      </c>
    </row>
    <row r="150" spans="1:32">
      <c r="A150" t="s">
        <v>88</v>
      </c>
      <c r="B150">
        <v>22</v>
      </c>
      <c r="C150" t="s">
        <v>186</v>
      </c>
      <c r="D150">
        <v>19</v>
      </c>
      <c r="E150">
        <v>2</v>
      </c>
      <c r="F150">
        <v>19</v>
      </c>
      <c r="G150">
        <v>21</v>
      </c>
      <c r="H150">
        <v>21</v>
      </c>
      <c r="I150">
        <v>19</v>
      </c>
      <c r="J150">
        <v>6.1</v>
      </c>
      <c r="K150">
        <v>8.66</v>
      </c>
      <c r="L150">
        <v>755.67272727299996</v>
      </c>
      <c r="M150">
        <v>0.45</v>
      </c>
      <c r="N150">
        <v>-1.69923849441E-3</v>
      </c>
      <c r="O150">
        <f t="shared" si="48"/>
        <v>-0.24850745728328422</v>
      </c>
      <c r="P150">
        <v>22</v>
      </c>
      <c r="Q150">
        <v>21388</v>
      </c>
      <c r="R150">
        <v>2.0000200000000001</v>
      </c>
      <c r="S150">
        <f t="shared" si="49"/>
        <v>0</v>
      </c>
      <c r="T150">
        <f t="shared" si="50"/>
        <v>0.86363636363636365</v>
      </c>
      <c r="U150">
        <f t="shared" si="51"/>
        <v>9.0909090909090912E-2</v>
      </c>
      <c r="V150">
        <f t="shared" si="52"/>
        <v>0.86363636363636365</v>
      </c>
      <c r="W150">
        <f t="shared" si="53"/>
        <v>0.95454545454545459</v>
      </c>
      <c r="X150">
        <f t="shared" si="54"/>
        <v>0.95454545454545459</v>
      </c>
      <c r="Y150">
        <f t="shared" si="55"/>
        <v>0.86363636363636365</v>
      </c>
      <c r="Z150">
        <f t="shared" si="56"/>
        <v>0</v>
      </c>
      <c r="AA150">
        <v>21388</v>
      </c>
      <c r="AB150">
        <v>8.6999999999999993</v>
      </c>
      <c r="AC150">
        <v>-1.6000000000000001E-3</v>
      </c>
      <c r="AD150">
        <f t="shared" si="57"/>
        <v>-0.23399418796200905</v>
      </c>
      <c r="AE150">
        <f t="shared" si="58"/>
        <v>9.6865375330601662</v>
      </c>
      <c r="AF150">
        <f t="shared" si="59"/>
        <v>9.6865375330601662</v>
      </c>
    </row>
    <row r="151" spans="1:32">
      <c r="A151" t="s">
        <v>153</v>
      </c>
      <c r="B151">
        <v>22</v>
      </c>
      <c r="C151" t="s">
        <v>186</v>
      </c>
      <c r="D151">
        <v>15</v>
      </c>
      <c r="E151">
        <v>16</v>
      </c>
      <c r="F151">
        <v>15</v>
      </c>
      <c r="G151">
        <v>17</v>
      </c>
      <c r="H151">
        <v>15</v>
      </c>
      <c r="I151">
        <v>21</v>
      </c>
      <c r="J151">
        <v>4.4000000000000004</v>
      </c>
      <c r="K151">
        <v>12.96</v>
      </c>
      <c r="L151">
        <v>1409.29090909</v>
      </c>
      <c r="M151">
        <v>0.84</v>
      </c>
      <c r="N151">
        <v>4.76805887969E-2</v>
      </c>
      <c r="O151">
        <f t="shared" si="48"/>
        <v>7.2136492100467704</v>
      </c>
      <c r="P151">
        <v>22</v>
      </c>
      <c r="Q151">
        <v>22889</v>
      </c>
      <c r="R151">
        <v>1.9949699999999999</v>
      </c>
      <c r="S151">
        <f t="shared" si="49"/>
        <v>0</v>
      </c>
      <c r="T151">
        <f t="shared" si="50"/>
        <v>0.68181818181818177</v>
      </c>
      <c r="U151">
        <f t="shared" si="51"/>
        <v>0.72727272727272729</v>
      </c>
      <c r="V151">
        <f t="shared" si="52"/>
        <v>0.68181818181818177</v>
      </c>
      <c r="W151">
        <f t="shared" si="53"/>
        <v>0.77272727272727271</v>
      </c>
      <c r="X151">
        <f t="shared" si="54"/>
        <v>0.68181818181818177</v>
      </c>
      <c r="Y151">
        <f t="shared" si="55"/>
        <v>0.95454545454545459</v>
      </c>
      <c r="Z151">
        <f t="shared" si="56"/>
        <v>-0.27272727272727282</v>
      </c>
      <c r="AA151">
        <v>22889</v>
      </c>
      <c r="AB151">
        <v>13</v>
      </c>
      <c r="AC151">
        <v>4.7699999999999999E-2</v>
      </c>
      <c r="AD151">
        <f t="shared" si="57"/>
        <v>7.2165859525124478</v>
      </c>
      <c r="AE151">
        <f t="shared" si="58"/>
        <v>16.779489826791849</v>
      </c>
      <c r="AF151">
        <f t="shared" si="59"/>
        <v>16.779489826791849</v>
      </c>
    </row>
    <row r="152" spans="1:32">
      <c r="A152" t="s">
        <v>154</v>
      </c>
      <c r="B152">
        <v>27</v>
      </c>
      <c r="C152" t="s">
        <v>186</v>
      </c>
      <c r="D152">
        <v>0</v>
      </c>
      <c r="E152">
        <v>3</v>
      </c>
      <c r="F152">
        <v>0</v>
      </c>
      <c r="G152">
        <v>22</v>
      </c>
      <c r="H152">
        <v>22</v>
      </c>
      <c r="I152">
        <v>0</v>
      </c>
      <c r="J152">
        <v>3.3</v>
      </c>
      <c r="K152">
        <v>13.78</v>
      </c>
      <c r="L152">
        <v>1251.06074074</v>
      </c>
      <c r="M152">
        <v>0.98</v>
      </c>
      <c r="N152">
        <v>5.8392641589199998E-3</v>
      </c>
      <c r="O152">
        <f t="shared" si="48"/>
        <v>0.84382923306687885</v>
      </c>
      <c r="P152">
        <v>27</v>
      </c>
      <c r="Q152">
        <v>20883</v>
      </c>
      <c r="R152">
        <v>1.9000900000000001</v>
      </c>
      <c r="S152">
        <f t="shared" si="49"/>
        <v>0</v>
      </c>
      <c r="T152">
        <f t="shared" si="50"/>
        <v>0</v>
      </c>
      <c r="U152">
        <f t="shared" si="51"/>
        <v>0.1111111111111111</v>
      </c>
      <c r="V152">
        <f t="shared" si="52"/>
        <v>0</v>
      </c>
      <c r="W152">
        <f t="shared" si="53"/>
        <v>0.81481481481481477</v>
      </c>
      <c r="X152">
        <f t="shared" si="54"/>
        <v>0.81481481481481477</v>
      </c>
      <c r="Y152">
        <f t="shared" si="55"/>
        <v>0</v>
      </c>
      <c r="Z152">
        <f t="shared" si="56"/>
        <v>0</v>
      </c>
      <c r="AA152">
        <v>20883</v>
      </c>
      <c r="AB152">
        <v>13.8</v>
      </c>
      <c r="AC152">
        <v>5.7999999999999996E-3</v>
      </c>
      <c r="AD152">
        <f t="shared" si="57"/>
        <v>0.83815518849435033</v>
      </c>
      <c r="AE152">
        <f t="shared" si="58"/>
        <v>10.70722373944662</v>
      </c>
      <c r="AF152">
        <f t="shared" si="59"/>
        <v>10.70722373944662</v>
      </c>
    </row>
    <row r="153" spans="1:32">
      <c r="A153" t="s">
        <v>90</v>
      </c>
      <c r="B153">
        <v>27</v>
      </c>
      <c r="C153" t="s">
        <v>186</v>
      </c>
      <c r="D153">
        <v>21</v>
      </c>
      <c r="E153">
        <v>9</v>
      </c>
      <c r="F153">
        <v>21</v>
      </c>
      <c r="G153">
        <v>21</v>
      </c>
      <c r="H153">
        <v>21</v>
      </c>
      <c r="I153">
        <v>21</v>
      </c>
      <c r="J153">
        <v>4.8</v>
      </c>
      <c r="K153">
        <v>11.34</v>
      </c>
      <c r="L153">
        <v>1004.81333333</v>
      </c>
      <c r="M153">
        <v>0.78</v>
      </c>
      <c r="N153">
        <v>4.6144118016000003E-4</v>
      </c>
      <c r="O153">
        <f t="shared" si="48"/>
        <v>6.5282104549334821E-2</v>
      </c>
      <c r="P153">
        <v>27</v>
      </c>
      <c r="Q153">
        <v>20015</v>
      </c>
      <c r="R153">
        <v>1.90063</v>
      </c>
      <c r="S153">
        <f t="shared" si="49"/>
        <v>0</v>
      </c>
      <c r="T153">
        <f t="shared" si="50"/>
        <v>0.77777777777777779</v>
      </c>
      <c r="U153">
        <f t="shared" si="51"/>
        <v>0.33333333333333331</v>
      </c>
      <c r="V153">
        <f t="shared" si="52"/>
        <v>0.77777777777777779</v>
      </c>
      <c r="W153">
        <f t="shared" si="53"/>
        <v>0.77777777777777779</v>
      </c>
      <c r="X153">
        <f t="shared" si="54"/>
        <v>0.77777777777777779</v>
      </c>
      <c r="Y153">
        <f t="shared" si="55"/>
        <v>0.77777777777777779</v>
      </c>
      <c r="Z153">
        <f t="shared" si="56"/>
        <v>0</v>
      </c>
      <c r="AA153">
        <v>20015</v>
      </c>
      <c r="AB153">
        <v>11.3</v>
      </c>
      <c r="AC153">
        <v>5.0000000000000001E-4</v>
      </c>
      <c r="AD153">
        <f t="shared" si="57"/>
        <v>7.0737189652968255E-2</v>
      </c>
      <c r="AE153">
        <f t="shared" si="58"/>
        <v>9.9766418045496241</v>
      </c>
      <c r="AF153">
        <f t="shared" si="59"/>
        <v>9.9766418045496241</v>
      </c>
    </row>
    <row r="154" spans="1:32">
      <c r="A154" t="s">
        <v>89</v>
      </c>
      <c r="B154">
        <v>27</v>
      </c>
      <c r="C154" t="s">
        <v>186</v>
      </c>
      <c r="D154">
        <v>22</v>
      </c>
      <c r="E154">
        <v>3</v>
      </c>
      <c r="F154">
        <v>22</v>
      </c>
      <c r="G154">
        <v>22</v>
      </c>
      <c r="H154">
        <v>22</v>
      </c>
      <c r="I154">
        <v>22</v>
      </c>
      <c r="J154">
        <v>4.5999999999999996</v>
      </c>
      <c r="K154">
        <v>12.12</v>
      </c>
      <c r="L154">
        <v>1064.1688888900001</v>
      </c>
      <c r="M154">
        <v>0.76</v>
      </c>
      <c r="N154">
        <v>9.5575826423100006E-3</v>
      </c>
      <c r="O154">
        <f t="shared" si="48"/>
        <v>1.415458306118994</v>
      </c>
      <c r="P154">
        <v>27</v>
      </c>
      <c r="Q154">
        <v>21933</v>
      </c>
      <c r="R154">
        <v>1.85</v>
      </c>
      <c r="S154">
        <f t="shared" si="49"/>
        <v>0</v>
      </c>
      <c r="T154">
        <f t="shared" si="50"/>
        <v>0.81481481481481477</v>
      </c>
      <c r="U154">
        <f t="shared" si="51"/>
        <v>0.1111111111111111</v>
      </c>
      <c r="V154">
        <f t="shared" si="52"/>
        <v>0.81481481481481477</v>
      </c>
      <c r="W154">
        <f t="shared" si="53"/>
        <v>0.81481481481481477</v>
      </c>
      <c r="X154">
        <f t="shared" si="54"/>
        <v>0.81481481481481477</v>
      </c>
      <c r="Y154">
        <f t="shared" si="55"/>
        <v>0.81481481481481477</v>
      </c>
      <c r="Z154">
        <f t="shared" si="56"/>
        <v>0</v>
      </c>
      <c r="AA154">
        <v>21933</v>
      </c>
      <c r="AB154">
        <v>12.1</v>
      </c>
      <c r="AC154">
        <v>9.5999999999999992E-3</v>
      </c>
      <c r="AD154">
        <f t="shared" si="57"/>
        <v>1.4217402294371499</v>
      </c>
      <c r="AE154">
        <f t="shared" si="58"/>
        <v>11.262796698424166</v>
      </c>
      <c r="AF154">
        <f t="shared" si="59"/>
        <v>11.262796698424166</v>
      </c>
    </row>
    <row r="155" spans="1:32">
      <c r="A155" t="s">
        <v>156</v>
      </c>
      <c r="B155">
        <v>33</v>
      </c>
      <c r="C155" t="s">
        <v>186</v>
      </c>
      <c r="D155">
        <v>1</v>
      </c>
      <c r="E155">
        <v>2</v>
      </c>
      <c r="F155">
        <v>1</v>
      </c>
      <c r="G155">
        <v>2</v>
      </c>
      <c r="H155">
        <v>2</v>
      </c>
      <c r="I155">
        <v>1</v>
      </c>
      <c r="J155">
        <v>5.7</v>
      </c>
      <c r="K155">
        <v>6.42</v>
      </c>
      <c r="L155">
        <v>623.43272727299995</v>
      </c>
      <c r="M155">
        <v>0.52</v>
      </c>
      <c r="N155">
        <v>2.1262889701600001E-3</v>
      </c>
      <c r="O155">
        <f t="shared" si="48"/>
        <v>0.33315630335102625</v>
      </c>
      <c r="P155">
        <v>33</v>
      </c>
      <c r="Q155">
        <v>24550</v>
      </c>
      <c r="R155">
        <v>2.20411</v>
      </c>
      <c r="S155">
        <f t="shared" si="49"/>
        <v>0</v>
      </c>
      <c r="T155">
        <f t="shared" si="50"/>
        <v>3.0303030303030304E-2</v>
      </c>
      <c r="U155">
        <f t="shared" si="51"/>
        <v>6.0606060606060608E-2</v>
      </c>
      <c r="V155">
        <f t="shared" si="52"/>
        <v>3.0303030303030304E-2</v>
      </c>
      <c r="W155">
        <f t="shared" si="53"/>
        <v>6.0606060606060608E-2</v>
      </c>
      <c r="X155">
        <f t="shared" si="54"/>
        <v>6.0606060606060608E-2</v>
      </c>
      <c r="Y155">
        <f t="shared" si="55"/>
        <v>3.0303030303030304E-2</v>
      </c>
      <c r="Z155">
        <f t="shared" si="56"/>
        <v>0</v>
      </c>
      <c r="AA155">
        <v>24550</v>
      </c>
      <c r="AB155">
        <v>6.4</v>
      </c>
      <c r="AC155">
        <v>2.0999999999999999E-3</v>
      </c>
      <c r="AD155">
        <f t="shared" si="57"/>
        <v>0.32903723193584034</v>
      </c>
      <c r="AE155">
        <f t="shared" si="58"/>
        <v>10.22254344480292</v>
      </c>
      <c r="AF155">
        <f t="shared" si="59"/>
        <v>10.22254344480292</v>
      </c>
    </row>
    <row r="156" spans="1:32">
      <c r="A156" t="s">
        <v>155</v>
      </c>
      <c r="B156">
        <v>33</v>
      </c>
      <c r="C156" t="s">
        <v>186</v>
      </c>
      <c r="D156">
        <v>1</v>
      </c>
      <c r="E156">
        <v>2</v>
      </c>
      <c r="F156">
        <v>1</v>
      </c>
      <c r="G156">
        <v>1</v>
      </c>
      <c r="H156">
        <v>2</v>
      </c>
      <c r="I156">
        <v>1</v>
      </c>
      <c r="J156">
        <v>4.8</v>
      </c>
      <c r="K156">
        <v>6.68</v>
      </c>
      <c r="L156">
        <v>599.45454545500002</v>
      </c>
      <c r="M156">
        <v>0.5</v>
      </c>
      <c r="N156">
        <v>7.9000528947699997E-4</v>
      </c>
      <c r="O156">
        <f t="shared" si="48"/>
        <v>0.12404089380128876</v>
      </c>
      <c r="P156">
        <v>33</v>
      </c>
      <c r="Q156">
        <v>24653</v>
      </c>
      <c r="R156">
        <v>2.20268</v>
      </c>
      <c r="S156">
        <f t="shared" si="49"/>
        <v>0</v>
      </c>
      <c r="T156">
        <f t="shared" si="50"/>
        <v>3.0303030303030304E-2</v>
      </c>
      <c r="U156">
        <f t="shared" si="51"/>
        <v>6.0606060606060608E-2</v>
      </c>
      <c r="V156">
        <f t="shared" si="52"/>
        <v>3.0303030303030304E-2</v>
      </c>
      <c r="W156">
        <f t="shared" si="53"/>
        <v>3.0303030303030304E-2</v>
      </c>
      <c r="X156">
        <f t="shared" si="54"/>
        <v>6.0606060606060608E-2</v>
      </c>
      <c r="Y156">
        <f t="shared" si="55"/>
        <v>3.0303030303030304E-2</v>
      </c>
      <c r="Z156">
        <f t="shared" si="56"/>
        <v>0</v>
      </c>
      <c r="AA156">
        <v>24653</v>
      </c>
      <c r="AB156">
        <v>6.7</v>
      </c>
      <c r="AC156">
        <v>8.0000000000000004E-4</v>
      </c>
      <c r="AD156">
        <f t="shared" si="57"/>
        <v>0.12561019066938797</v>
      </c>
      <c r="AE156">
        <f t="shared" si="58"/>
        <v>10.028880901517256</v>
      </c>
      <c r="AF156">
        <f t="shared" si="59"/>
        <v>10.028880901517256</v>
      </c>
    </row>
    <row r="157" spans="1:32">
      <c r="A157" t="s">
        <v>87</v>
      </c>
      <c r="B157">
        <v>33</v>
      </c>
      <c r="C157" t="s">
        <v>186</v>
      </c>
      <c r="D157">
        <v>1</v>
      </c>
      <c r="E157">
        <v>16</v>
      </c>
      <c r="F157">
        <v>22</v>
      </c>
      <c r="G157">
        <v>22</v>
      </c>
      <c r="H157">
        <v>22</v>
      </c>
      <c r="I157">
        <v>22</v>
      </c>
      <c r="J157">
        <v>3.7</v>
      </c>
      <c r="K157">
        <v>8.75</v>
      </c>
      <c r="L157">
        <v>846.72878787900004</v>
      </c>
      <c r="M157">
        <v>0.71</v>
      </c>
      <c r="N157">
        <v>3.65927973746E-2</v>
      </c>
      <c r="O157">
        <f t="shared" si="48"/>
        <v>5.8837076310491643</v>
      </c>
      <c r="P157">
        <v>33</v>
      </c>
      <c r="Q157">
        <v>25853</v>
      </c>
      <c r="R157">
        <v>2.2044000000000001</v>
      </c>
      <c r="S157">
        <f t="shared" si="49"/>
        <v>0</v>
      </c>
      <c r="T157">
        <f t="shared" si="50"/>
        <v>3.0303030303030304E-2</v>
      </c>
      <c r="U157">
        <f t="shared" si="51"/>
        <v>0.48484848484848486</v>
      </c>
      <c r="V157">
        <f t="shared" si="52"/>
        <v>0.66666666666666663</v>
      </c>
      <c r="W157">
        <f t="shared" si="53"/>
        <v>0.66666666666666663</v>
      </c>
      <c r="X157">
        <f t="shared" si="54"/>
        <v>0.66666666666666663</v>
      </c>
      <c r="Y157">
        <f t="shared" si="55"/>
        <v>0.66666666666666663</v>
      </c>
      <c r="Z157">
        <f t="shared" si="56"/>
        <v>0</v>
      </c>
      <c r="AA157">
        <v>25853</v>
      </c>
      <c r="AB157">
        <v>8.8000000000000007</v>
      </c>
      <c r="AC157">
        <v>3.6499999999999998E-2</v>
      </c>
      <c r="AD157">
        <f t="shared" si="57"/>
        <v>5.868786863568995</v>
      </c>
      <c r="AE157">
        <f t="shared" si="58"/>
        <v>15.496385094117681</v>
      </c>
      <c r="AF157">
        <f t="shared" si="59"/>
        <v>15.496385094117681</v>
      </c>
    </row>
    <row r="158" spans="1:32">
      <c r="A158" t="s">
        <v>157</v>
      </c>
      <c r="B158">
        <v>38</v>
      </c>
      <c r="C158" t="s">
        <v>186</v>
      </c>
      <c r="D158">
        <v>1</v>
      </c>
      <c r="E158">
        <v>2</v>
      </c>
      <c r="F158">
        <v>2</v>
      </c>
      <c r="G158">
        <v>1</v>
      </c>
      <c r="H158">
        <v>2</v>
      </c>
      <c r="I158">
        <v>0</v>
      </c>
      <c r="J158">
        <v>7.2</v>
      </c>
      <c r="K158">
        <v>6.1</v>
      </c>
      <c r="L158">
        <v>518.04421052600003</v>
      </c>
      <c r="M158">
        <v>0.56000000000000005</v>
      </c>
      <c r="N158">
        <v>6.6366020013500001E-3</v>
      </c>
      <c r="O158">
        <f t="shared" si="48"/>
        <v>0.94780342845533561</v>
      </c>
      <c r="P158">
        <v>38</v>
      </c>
      <c r="Q158">
        <v>20396</v>
      </c>
      <c r="R158">
        <v>2.5300099999999999</v>
      </c>
      <c r="S158">
        <f t="shared" si="49"/>
        <v>0</v>
      </c>
      <c r="T158">
        <f t="shared" si="50"/>
        <v>2.6315789473684209E-2</v>
      </c>
      <c r="U158">
        <f t="shared" si="51"/>
        <v>5.2631578947368418E-2</v>
      </c>
      <c r="V158">
        <f t="shared" si="52"/>
        <v>5.2631578947368418E-2</v>
      </c>
      <c r="W158">
        <f t="shared" si="53"/>
        <v>2.6315789473684209E-2</v>
      </c>
      <c r="X158">
        <f t="shared" si="54"/>
        <v>5.2631578947368418E-2</v>
      </c>
      <c r="Y158">
        <f t="shared" si="55"/>
        <v>0</v>
      </c>
      <c r="Z158">
        <f t="shared" si="56"/>
        <v>5.2631578947368418E-2</v>
      </c>
      <c r="AA158">
        <v>20396</v>
      </c>
      <c r="AB158">
        <v>6.1</v>
      </c>
      <c r="AC158">
        <v>6.6E-3</v>
      </c>
      <c r="AD158">
        <f t="shared" si="57"/>
        <v>0.94257612955134829</v>
      </c>
      <c r="AE158">
        <f t="shared" si="58"/>
        <v>10.806632475332883</v>
      </c>
      <c r="AF158">
        <f t="shared" si="59"/>
        <v>10.806632475332883</v>
      </c>
    </row>
    <row r="159" spans="1:32">
      <c r="A159" t="s">
        <v>158</v>
      </c>
      <c r="B159">
        <v>38</v>
      </c>
      <c r="C159" t="s">
        <v>186</v>
      </c>
      <c r="D159">
        <v>2</v>
      </c>
      <c r="E159">
        <v>2</v>
      </c>
      <c r="F159">
        <v>1</v>
      </c>
      <c r="G159">
        <v>1</v>
      </c>
      <c r="H159">
        <v>1</v>
      </c>
      <c r="I159">
        <v>1</v>
      </c>
      <c r="J159">
        <v>11.9</v>
      </c>
      <c r="K159">
        <v>5.58</v>
      </c>
      <c r="L159">
        <v>427.24842105300002</v>
      </c>
      <c r="M159">
        <v>0.52</v>
      </c>
      <c r="N159">
        <v>6.4903780117099999E-3</v>
      </c>
      <c r="O159">
        <f t="shared" si="48"/>
        <v>0.8602138503331912</v>
      </c>
      <c r="P159">
        <v>38</v>
      </c>
      <c r="Q159">
        <v>17566</v>
      </c>
      <c r="R159">
        <v>2.6002200000000002</v>
      </c>
      <c r="S159">
        <f t="shared" si="49"/>
        <v>0</v>
      </c>
      <c r="T159">
        <f t="shared" si="50"/>
        <v>5.2631578947368418E-2</v>
      </c>
      <c r="U159">
        <f t="shared" si="51"/>
        <v>5.2631578947368418E-2</v>
      </c>
      <c r="V159">
        <f t="shared" si="52"/>
        <v>2.6315789473684209E-2</v>
      </c>
      <c r="W159">
        <f t="shared" si="53"/>
        <v>2.6315789473684209E-2</v>
      </c>
      <c r="X159">
        <f t="shared" si="54"/>
        <v>2.6315789473684209E-2</v>
      </c>
      <c r="Y159">
        <f t="shared" si="55"/>
        <v>2.6315789473684209E-2</v>
      </c>
      <c r="Z159">
        <f t="shared" si="56"/>
        <v>0</v>
      </c>
      <c r="AA159">
        <v>17566</v>
      </c>
      <c r="AB159">
        <v>5.6</v>
      </c>
      <c r="AC159">
        <v>6.4999999999999997E-3</v>
      </c>
      <c r="AD159">
        <f t="shared" si="57"/>
        <v>0.8614891177490287</v>
      </c>
      <c r="AE159">
        <f t="shared" si="58"/>
        <v>10.729437640097075</v>
      </c>
      <c r="AF159">
        <f t="shared" si="59"/>
        <v>10.729437640097075</v>
      </c>
    </row>
    <row r="160" spans="1:32">
      <c r="A160" t="s">
        <v>159</v>
      </c>
      <c r="B160">
        <v>66</v>
      </c>
      <c r="C160" t="s">
        <v>186</v>
      </c>
      <c r="D160">
        <v>5</v>
      </c>
      <c r="E160">
        <v>4</v>
      </c>
      <c r="F160">
        <v>5</v>
      </c>
      <c r="G160">
        <v>4</v>
      </c>
      <c r="H160">
        <v>4</v>
      </c>
      <c r="I160">
        <v>0</v>
      </c>
      <c r="J160">
        <v>25</v>
      </c>
      <c r="K160">
        <v>3.42</v>
      </c>
      <c r="L160">
        <v>787.06363636399999</v>
      </c>
      <c r="M160">
        <v>0.45</v>
      </c>
      <c r="N160">
        <v>5.7121836325000003E-4</v>
      </c>
      <c r="O160">
        <f t="shared" si="48"/>
        <v>0.15034766816746778</v>
      </c>
      <c r="P160">
        <v>66</v>
      </c>
      <c r="Q160">
        <v>69277</v>
      </c>
      <c r="R160">
        <v>2.13009</v>
      </c>
      <c r="S160">
        <f t="shared" si="49"/>
        <v>0</v>
      </c>
      <c r="T160">
        <f t="shared" si="50"/>
        <v>7.575757575757576E-2</v>
      </c>
      <c r="U160">
        <f t="shared" si="51"/>
        <v>6.0606060606060608E-2</v>
      </c>
      <c r="V160">
        <f t="shared" si="52"/>
        <v>7.575757575757576E-2</v>
      </c>
      <c r="W160">
        <f t="shared" si="53"/>
        <v>6.0606060606060608E-2</v>
      </c>
      <c r="X160">
        <f t="shared" si="54"/>
        <v>6.0606060606060608E-2</v>
      </c>
      <c r="Y160">
        <f t="shared" si="55"/>
        <v>0</v>
      </c>
      <c r="Z160">
        <f t="shared" si="56"/>
        <v>7.575757575757576E-2</v>
      </c>
      <c r="AA160">
        <v>69277</v>
      </c>
      <c r="AB160">
        <v>3.4</v>
      </c>
      <c r="AC160">
        <v>5.9999999999999995E-4</v>
      </c>
      <c r="AD160">
        <f t="shared" si="57"/>
        <v>0.15792314586532272</v>
      </c>
      <c r="AE160">
        <f t="shared" si="58"/>
        <v>10.059642834863787</v>
      </c>
      <c r="AF160">
        <f t="shared" si="59"/>
        <v>10.059642834863787</v>
      </c>
    </row>
    <row r="161" spans="1:32">
      <c r="A161" t="s">
        <v>161</v>
      </c>
      <c r="B161">
        <v>74</v>
      </c>
      <c r="C161" t="s">
        <v>186</v>
      </c>
      <c r="D161">
        <v>4</v>
      </c>
      <c r="E161">
        <v>3</v>
      </c>
      <c r="F161">
        <v>4</v>
      </c>
      <c r="G161">
        <v>3</v>
      </c>
      <c r="H161">
        <v>3</v>
      </c>
      <c r="I161">
        <v>0</v>
      </c>
      <c r="J161">
        <v>4.9000000000000004</v>
      </c>
      <c r="K161">
        <v>8.7100000000000009</v>
      </c>
      <c r="L161">
        <v>588.55202702700001</v>
      </c>
      <c r="M161">
        <v>0.55000000000000004</v>
      </c>
      <c r="N161">
        <v>1.57304646952E-3</v>
      </c>
      <c r="O161">
        <f t="shared" si="48"/>
        <v>0.35150461654178666</v>
      </c>
      <c r="P161">
        <v>74</v>
      </c>
      <c r="Q161">
        <v>49932</v>
      </c>
      <c r="R161">
        <v>2.1826699999999999</v>
      </c>
      <c r="S161">
        <f t="shared" si="49"/>
        <v>0</v>
      </c>
      <c r="T161">
        <f t="shared" si="50"/>
        <v>5.4054054054054057E-2</v>
      </c>
      <c r="U161">
        <f t="shared" si="51"/>
        <v>4.0540540540540543E-2</v>
      </c>
      <c r="V161">
        <f t="shared" si="52"/>
        <v>5.4054054054054057E-2</v>
      </c>
      <c r="W161">
        <f t="shared" si="53"/>
        <v>4.0540540540540543E-2</v>
      </c>
      <c r="X161">
        <f t="shared" si="54"/>
        <v>4.0540540540540543E-2</v>
      </c>
      <c r="Y161">
        <f t="shared" si="55"/>
        <v>0</v>
      </c>
      <c r="Z161">
        <f t="shared" si="56"/>
        <v>5.4054054054054057E-2</v>
      </c>
      <c r="AA161">
        <v>49932</v>
      </c>
      <c r="AB161">
        <v>8.6999999999999993</v>
      </c>
      <c r="AC161">
        <v>1.5E-3</v>
      </c>
      <c r="AD161">
        <f t="shared" si="57"/>
        <v>0.33518204009164931</v>
      </c>
      <c r="AE161">
        <f t="shared" si="58"/>
        <v>10.22839330216725</v>
      </c>
      <c r="AF161">
        <f t="shared" si="59"/>
        <v>10.22839330216725</v>
      </c>
    </row>
    <row r="162" spans="1:32">
      <c r="A162" t="s">
        <v>160</v>
      </c>
      <c r="B162">
        <v>74</v>
      </c>
      <c r="C162" t="s">
        <v>186</v>
      </c>
      <c r="D162">
        <v>3</v>
      </c>
      <c r="E162">
        <v>3</v>
      </c>
      <c r="F162">
        <v>3</v>
      </c>
      <c r="G162">
        <v>3</v>
      </c>
      <c r="H162">
        <v>5</v>
      </c>
      <c r="I162">
        <v>1</v>
      </c>
      <c r="J162">
        <v>25</v>
      </c>
      <c r="K162">
        <v>1.42</v>
      </c>
      <c r="L162">
        <v>53.4452702703</v>
      </c>
      <c r="M162">
        <v>0.05</v>
      </c>
      <c r="N162">
        <v>-4.1585185869999998E-3</v>
      </c>
      <c r="O162">
        <f t="shared" ref="O162:O163" si="60">N162*SQRT(Q162)</f>
        <v>-0.86656982028671203</v>
      </c>
      <c r="P162">
        <v>74</v>
      </c>
      <c r="Q162">
        <v>43424</v>
      </c>
      <c r="R162">
        <v>2.1839</v>
      </c>
      <c r="S162">
        <f t="shared" si="49"/>
        <v>0</v>
      </c>
      <c r="T162">
        <f t="shared" si="50"/>
        <v>4.0540540540540543E-2</v>
      </c>
      <c r="U162">
        <f t="shared" si="51"/>
        <v>4.0540540540540543E-2</v>
      </c>
      <c r="V162">
        <f t="shared" si="52"/>
        <v>4.0540540540540543E-2</v>
      </c>
      <c r="W162">
        <f t="shared" si="53"/>
        <v>4.0540540540540543E-2</v>
      </c>
      <c r="X162">
        <f t="shared" si="54"/>
        <v>6.7567567567567571E-2</v>
      </c>
      <c r="Y162">
        <f t="shared" si="55"/>
        <v>1.3513513513513514E-2</v>
      </c>
      <c r="Z162">
        <f t="shared" ref="Z162:Z163" si="61">V162-Y162</f>
        <v>2.7027027027027029E-2</v>
      </c>
      <c r="AA162">
        <v>43424</v>
      </c>
      <c r="AB162">
        <v>1.4</v>
      </c>
      <c r="AC162">
        <v>-4.1999999999999997E-3</v>
      </c>
      <c r="AD162">
        <f t="shared" ref="AD162:AD163" si="62">AC162*SQRT(AA162)</f>
        <v>-0.87521389385681025</v>
      </c>
      <c r="AE162">
        <f t="shared" ref="AE162:AE163" si="63">-0.0078*2+0.952*AD162+9.9249</f>
        <v>9.0760963730483155</v>
      </c>
      <c r="AF162">
        <f t="shared" ref="AF162:AF163" si="64">MIN(20,AE162)</f>
        <v>9.0760963730483155</v>
      </c>
    </row>
    <row r="163" spans="1:32">
      <c r="A163" t="s">
        <v>162</v>
      </c>
      <c r="B163">
        <v>74</v>
      </c>
      <c r="C163" t="s">
        <v>186</v>
      </c>
      <c r="D163">
        <v>57</v>
      </c>
      <c r="E163">
        <v>57</v>
      </c>
      <c r="F163">
        <v>57</v>
      </c>
      <c r="G163">
        <v>57</v>
      </c>
      <c r="H163">
        <v>58</v>
      </c>
      <c r="I163">
        <v>68</v>
      </c>
      <c r="J163">
        <v>3.5</v>
      </c>
      <c r="K163">
        <v>12.07</v>
      </c>
      <c r="L163">
        <v>993.49135135100005</v>
      </c>
      <c r="M163">
        <v>0.93</v>
      </c>
      <c r="N163">
        <v>4.0354723511299997E-2</v>
      </c>
      <c r="O163">
        <f t="shared" si="60"/>
        <v>9.2916696114497608</v>
      </c>
      <c r="P163">
        <v>74</v>
      </c>
      <c r="Q163">
        <v>53015</v>
      </c>
      <c r="R163">
        <v>2.1837300000000002</v>
      </c>
      <c r="S163">
        <f t="shared" si="49"/>
        <v>0</v>
      </c>
      <c r="T163">
        <f t="shared" si="50"/>
        <v>0.77027027027027029</v>
      </c>
      <c r="U163">
        <f t="shared" si="51"/>
        <v>0.77027027027027029</v>
      </c>
      <c r="V163">
        <f t="shared" si="52"/>
        <v>0.77027027027027029</v>
      </c>
      <c r="W163">
        <f t="shared" si="53"/>
        <v>0.77027027027027029</v>
      </c>
      <c r="X163">
        <f t="shared" si="54"/>
        <v>0.78378378378378377</v>
      </c>
      <c r="Y163">
        <f t="shared" si="55"/>
        <v>0.91891891891891897</v>
      </c>
      <c r="Z163">
        <f t="shared" si="61"/>
        <v>-0.14864864864864868</v>
      </c>
      <c r="AA163">
        <v>53015</v>
      </c>
      <c r="AB163">
        <v>12.1</v>
      </c>
      <c r="AC163">
        <v>4.0399999999999998E-2</v>
      </c>
      <c r="AD163">
        <f t="shared" si="62"/>
        <v>9.3020945168279159</v>
      </c>
      <c r="AE163">
        <f t="shared" si="63"/>
        <v>18.764893980020176</v>
      </c>
      <c r="AF163">
        <f t="shared" si="64"/>
        <v>18.764893980020176</v>
      </c>
    </row>
    <row r="164" spans="1:32">
      <c r="S164" t="s">
        <v>191</v>
      </c>
    </row>
    <row r="165" spans="1:32">
      <c r="S165" t="s">
        <v>192</v>
      </c>
      <c r="T165" s="3">
        <f>COUNTIFS(T2:T163,"&gt;=0.50",$K2:$K163,"&gt;7.5")</f>
        <v>133</v>
      </c>
      <c r="U165" s="3">
        <f>COUNTIFS(U2:U163,"&gt;=0.50",$K2:$K163,"&gt;7.5")</f>
        <v>98</v>
      </c>
      <c r="V165" s="3">
        <f t="shared" ref="V165:AF165" si="65">COUNTIFS(V2:V163,"&gt;=0.50",$K2:$K163,"&gt;7.5")</f>
        <v>123</v>
      </c>
      <c r="W165" s="3">
        <f t="shared" si="65"/>
        <v>124</v>
      </c>
      <c r="X165" s="3">
        <f t="shared" si="65"/>
        <v>127</v>
      </c>
      <c r="Y165" s="3">
        <f t="shared" si="65"/>
        <v>134</v>
      </c>
      <c r="Z165" s="3">
        <f t="shared" si="65"/>
        <v>0</v>
      </c>
      <c r="AA165" s="3">
        <f t="shared" si="65"/>
        <v>139</v>
      </c>
      <c r="AB165" s="3">
        <f t="shared" si="65"/>
        <v>139</v>
      </c>
      <c r="AC165" s="3">
        <f t="shared" si="65"/>
        <v>0</v>
      </c>
      <c r="AD165" s="3">
        <f t="shared" si="65"/>
        <v>108</v>
      </c>
      <c r="AE165" s="3">
        <f t="shared" si="65"/>
        <v>139</v>
      </c>
      <c r="AF165" s="3">
        <f t="shared" si="65"/>
        <v>139</v>
      </c>
    </row>
    <row r="166" spans="1:32">
      <c r="S166" t="s">
        <v>193</v>
      </c>
      <c r="T166" s="3">
        <f>COUNTIFS(T2:T163,"&gt;=0.50",$K2:$K163,"&lt;=7.5")</f>
        <v>1</v>
      </c>
      <c r="U166" s="3">
        <f>COUNTIFS(U2:U163,"&gt;=0.50",$K2:$K163,"&lt;=7.5")</f>
        <v>0</v>
      </c>
      <c r="V166" s="3">
        <f t="shared" ref="V166:AF166" si="66">COUNTIFS(V2:V163,"&gt;=0.50",$K2:$K163,"&lt;=7.5")</f>
        <v>3</v>
      </c>
      <c r="W166" s="3">
        <f t="shared" si="66"/>
        <v>3</v>
      </c>
      <c r="X166" s="3">
        <f t="shared" si="66"/>
        <v>4</v>
      </c>
      <c r="Y166" s="3">
        <f t="shared" si="66"/>
        <v>1</v>
      </c>
      <c r="Z166" s="3">
        <f t="shared" si="66"/>
        <v>0</v>
      </c>
      <c r="AA166" s="3">
        <f t="shared" si="66"/>
        <v>23</v>
      </c>
      <c r="AB166" s="3">
        <f t="shared" si="66"/>
        <v>23</v>
      </c>
      <c r="AC166" s="3">
        <f t="shared" si="66"/>
        <v>0</v>
      </c>
      <c r="AD166" s="3">
        <f t="shared" si="66"/>
        <v>8</v>
      </c>
      <c r="AE166" s="3">
        <f t="shared" si="66"/>
        <v>23</v>
      </c>
      <c r="AF166" s="3">
        <f t="shared" si="66"/>
        <v>23</v>
      </c>
    </row>
    <row r="167" spans="1:32">
      <c r="U167" s="1"/>
      <c r="Y167" s="1"/>
    </row>
    <row r="168" spans="1:32">
      <c r="S168" t="s">
        <v>194</v>
      </c>
      <c r="T168" s="3">
        <f>COUNTIFS(T2:T163,"&gt;=-1000")</f>
        <v>162</v>
      </c>
      <c r="U168" s="3">
        <f>COUNTIFS(U2:U163,"&gt;=-1000")</f>
        <v>162</v>
      </c>
      <c r="V168" s="3">
        <f t="shared" ref="V168:AF168" si="67">COUNTIFS(V2:V163,"&gt;=-1000")</f>
        <v>162</v>
      </c>
      <c r="W168" s="3">
        <f t="shared" si="67"/>
        <v>162</v>
      </c>
      <c r="X168" s="3">
        <f t="shared" si="67"/>
        <v>162</v>
      </c>
      <c r="Y168" s="3">
        <f t="shared" si="67"/>
        <v>162</v>
      </c>
      <c r="Z168" s="3">
        <f t="shared" si="67"/>
        <v>162</v>
      </c>
      <c r="AA168" s="3">
        <f t="shared" si="67"/>
        <v>162</v>
      </c>
      <c r="AB168" s="3">
        <f t="shared" si="67"/>
        <v>162</v>
      </c>
      <c r="AC168" s="3">
        <f t="shared" si="67"/>
        <v>162</v>
      </c>
      <c r="AD168" s="3">
        <f t="shared" si="67"/>
        <v>162</v>
      </c>
      <c r="AE168" s="3">
        <f t="shared" si="67"/>
        <v>162</v>
      </c>
      <c r="AF168" s="3">
        <f t="shared" si="67"/>
        <v>162</v>
      </c>
    </row>
    <row r="169" spans="1:32">
      <c r="S169" t="s">
        <v>197</v>
      </c>
      <c r="T169" s="3">
        <f>COUNTIFS($K2:$K163,"&gt;7.5")</f>
        <v>139</v>
      </c>
      <c r="U169" s="3">
        <f>COUNTIFS($K2:$K163,"&gt;7.5")</f>
        <v>139</v>
      </c>
      <c r="V169" s="3">
        <f t="shared" ref="V169:AF169" si="68">COUNTIFS($K2:$K163,"&gt;7.5")</f>
        <v>139</v>
      </c>
      <c r="W169" s="3">
        <f t="shared" si="68"/>
        <v>139</v>
      </c>
      <c r="X169" s="3">
        <f t="shared" si="68"/>
        <v>139</v>
      </c>
      <c r="Y169" s="3">
        <f t="shared" si="68"/>
        <v>139</v>
      </c>
      <c r="Z169" s="3">
        <f t="shared" si="68"/>
        <v>139</v>
      </c>
      <c r="AA169" s="3">
        <f t="shared" si="68"/>
        <v>139</v>
      </c>
      <c r="AB169" s="3">
        <f t="shared" si="68"/>
        <v>139</v>
      </c>
      <c r="AC169" s="3">
        <f t="shared" si="68"/>
        <v>139</v>
      </c>
      <c r="AD169" s="3">
        <f t="shared" si="68"/>
        <v>139</v>
      </c>
      <c r="AE169" s="3">
        <f t="shared" si="68"/>
        <v>139</v>
      </c>
      <c r="AF169" s="3">
        <f t="shared" si="68"/>
        <v>139</v>
      </c>
    </row>
    <row r="170" spans="1:32">
      <c r="S170" t="s">
        <v>198</v>
      </c>
      <c r="T170" s="3">
        <f>COUNTIFS($K2:$K163,"&lt;=7.5")</f>
        <v>23</v>
      </c>
      <c r="U170" s="3">
        <f>COUNTIFS($K2:$K163,"&lt;=7.5")</f>
        <v>23</v>
      </c>
      <c r="V170" s="3">
        <f t="shared" ref="V170:AF170" si="69">COUNTIFS($K2:$K163,"&lt;=7.5")</f>
        <v>23</v>
      </c>
      <c r="W170" s="3">
        <f t="shared" si="69"/>
        <v>23</v>
      </c>
      <c r="X170" s="3">
        <f t="shared" si="69"/>
        <v>23</v>
      </c>
      <c r="Y170" s="3">
        <f t="shared" si="69"/>
        <v>23</v>
      </c>
      <c r="Z170" s="3">
        <f t="shared" si="69"/>
        <v>23</v>
      </c>
      <c r="AA170" s="3">
        <f t="shared" si="69"/>
        <v>23</v>
      </c>
      <c r="AB170" s="3">
        <f t="shared" si="69"/>
        <v>23</v>
      </c>
      <c r="AC170" s="3">
        <f t="shared" si="69"/>
        <v>23</v>
      </c>
      <c r="AD170" s="3">
        <f t="shared" si="69"/>
        <v>23</v>
      </c>
      <c r="AE170" s="3">
        <f t="shared" si="69"/>
        <v>23</v>
      </c>
      <c r="AF170" s="3">
        <f t="shared" si="69"/>
        <v>23</v>
      </c>
    </row>
    <row r="171" spans="1:32">
      <c r="U171" s="1"/>
      <c r="Y171" s="1"/>
    </row>
    <row r="172" spans="1:32">
      <c r="S172" t="s">
        <v>195</v>
      </c>
      <c r="T172" s="4">
        <f>100*T165/T169</f>
        <v>95.683453237410077</v>
      </c>
      <c r="U172" s="2">
        <f>100*U165/U169</f>
        <v>70.503597122302153</v>
      </c>
      <c r="V172" s="4">
        <f t="shared" ref="V172:AF172" si="70">100*V165/V169</f>
        <v>88.489208633093526</v>
      </c>
      <c r="W172" s="4">
        <f t="shared" si="70"/>
        <v>89.208633093525179</v>
      </c>
      <c r="X172" s="4">
        <f t="shared" si="70"/>
        <v>91.366906474820141</v>
      </c>
      <c r="Y172" s="2">
        <f t="shared" si="70"/>
        <v>96.402877697841731</v>
      </c>
      <c r="Z172" s="4">
        <f t="shared" si="70"/>
        <v>0</v>
      </c>
      <c r="AA172" s="4">
        <f t="shared" si="70"/>
        <v>100</v>
      </c>
      <c r="AB172" s="4">
        <f t="shared" si="70"/>
        <v>100</v>
      </c>
      <c r="AC172" s="4">
        <f t="shared" si="70"/>
        <v>0</v>
      </c>
      <c r="AD172" s="4">
        <f t="shared" si="70"/>
        <v>77.697841726618705</v>
      </c>
      <c r="AE172" s="4">
        <f t="shared" si="70"/>
        <v>100</v>
      </c>
      <c r="AF172" s="4">
        <f t="shared" si="70"/>
        <v>100</v>
      </c>
    </row>
    <row r="173" spans="1:32">
      <c r="S173" t="s">
        <v>196</v>
      </c>
      <c r="T173" s="4">
        <f>100*T166/T170</f>
        <v>4.3478260869565215</v>
      </c>
      <c r="U173" s="2">
        <f>100*U166/U170</f>
        <v>0</v>
      </c>
      <c r="V173" s="4">
        <f t="shared" ref="V173:AF173" si="71">100*V166/V170</f>
        <v>13.043478260869565</v>
      </c>
      <c r="W173" s="4">
        <f t="shared" si="71"/>
        <v>13.043478260869565</v>
      </c>
      <c r="X173" s="4">
        <f t="shared" si="71"/>
        <v>17.391304347826086</v>
      </c>
      <c r="Y173" s="2">
        <f t="shared" si="71"/>
        <v>4.3478260869565215</v>
      </c>
      <c r="Z173" s="4">
        <f t="shared" si="71"/>
        <v>0</v>
      </c>
      <c r="AA173" s="4">
        <f t="shared" si="71"/>
        <v>100</v>
      </c>
      <c r="AB173" s="4">
        <f t="shared" si="71"/>
        <v>100</v>
      </c>
      <c r="AC173" s="4">
        <f t="shared" si="71"/>
        <v>0</v>
      </c>
      <c r="AD173" s="4">
        <f t="shared" si="71"/>
        <v>34.782608695652172</v>
      </c>
      <c r="AE173" s="4">
        <f t="shared" si="71"/>
        <v>100</v>
      </c>
      <c r="AF173" s="4">
        <f t="shared" si="71"/>
        <v>100</v>
      </c>
    </row>
    <row r="174" spans="1:32">
      <c r="U174" t="s">
        <v>199</v>
      </c>
      <c r="Y174" t="s">
        <v>91</v>
      </c>
    </row>
    <row r="175" spans="1:32">
      <c r="S175" t="s">
        <v>200</v>
      </c>
      <c r="U175">
        <f>SUM(U165:U166)</f>
        <v>98</v>
      </c>
      <c r="Y175">
        <f>SUM(Y165:Y166)</f>
        <v>135</v>
      </c>
    </row>
    <row r="207" spans="13:13">
      <c r="M207" t="s">
        <v>178</v>
      </c>
    </row>
    <row r="231" spans="6:6">
      <c r="F231" s="1" t="s">
        <v>202</v>
      </c>
    </row>
    <row r="256" spans="6:6">
      <c r="F256" s="1" t="s">
        <v>203</v>
      </c>
    </row>
  </sheetData>
  <sortState ref="A2:AF205">
    <sortCondition ref="B2:B164"/>
  </sortState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1AB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terwilliger</dc:creator>
  <cp:lastModifiedBy>tom terwilliger</cp:lastModifiedBy>
  <dcterms:created xsi:type="dcterms:W3CDTF">2014-03-04T22:12:09Z</dcterms:created>
  <dcterms:modified xsi:type="dcterms:W3CDTF">2014-11-06T21:58:24Z</dcterms:modified>
</cp:coreProperties>
</file>